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90" windowWidth="11355" windowHeight="7425" activeTab="3"/>
  </bookViews>
  <sheets>
    <sheet name="1-2 " sheetId="6" r:id="rId1"/>
    <sheet name="3" sheetId="11" r:id="rId2"/>
    <sheet name="4" sheetId="12" r:id="rId3"/>
    <sheet name="5" sheetId="16" r:id="rId4"/>
    <sheet name="6" sheetId="15" r:id="rId5"/>
    <sheet name="7" sheetId="8" r:id="rId6"/>
    <sheet name="8" sheetId="14" r:id="rId7"/>
    <sheet name="000" sheetId="13" state="hidden" r:id="rId8"/>
    <sheet name="ورقة1" sheetId="17" r:id="rId9"/>
  </sheets>
  <definedNames>
    <definedName name="_xlnm.Print_Area" localSheetId="7">'000'!$A$1:$I$29</definedName>
    <definedName name="_xlnm.Print_Area" localSheetId="0">'1-2 '!$A$1:$I$31</definedName>
    <definedName name="_xlnm.Print_Area" localSheetId="1">'3'!$A$1:$F$27</definedName>
    <definedName name="_xlnm.Print_Area" localSheetId="2">'4'!$A$1:$J$30</definedName>
    <definedName name="_xlnm.Print_Area" localSheetId="3">'5'!$A$1:$J$33</definedName>
    <definedName name="_xlnm.Print_Area" localSheetId="4">'6'!$A$1:$N$31</definedName>
    <definedName name="_xlnm.Print_Area" localSheetId="5">'7'!$A$1:$H$33</definedName>
    <definedName name="_xlnm.Print_Area" localSheetId="6">'8'!$A$1:$R$30</definedName>
  </definedNames>
  <calcPr calcId="124519"/>
</workbook>
</file>

<file path=xl/calcChain.xml><?xml version="1.0" encoding="utf-8"?>
<calcChain xmlns="http://schemas.openxmlformats.org/spreadsheetml/2006/main">
  <c r="H8" i="14"/>
  <c r="D11" i="11"/>
  <c r="C11"/>
  <c r="E7"/>
  <c r="E8"/>
  <c r="E9"/>
  <c r="E10"/>
  <c r="E12"/>
  <c r="E13"/>
  <c r="E6"/>
  <c r="S8" i="14"/>
  <c r="S9"/>
  <c r="S10"/>
  <c r="S11"/>
  <c r="S12"/>
  <c r="S13"/>
  <c r="S14"/>
  <c r="S15"/>
  <c r="S16"/>
  <c r="S17"/>
  <c r="S18"/>
  <c r="S19"/>
  <c r="S20"/>
  <c r="S21"/>
  <c r="S22"/>
  <c r="S23"/>
  <c r="S24"/>
  <c r="S25"/>
  <c r="H22" i="16" l="1"/>
  <c r="H8"/>
  <c r="H9"/>
  <c r="H10"/>
  <c r="H11"/>
  <c r="H12"/>
  <c r="H13"/>
  <c r="H14"/>
  <c r="H15"/>
  <c r="H16"/>
  <c r="H17"/>
  <c r="H18"/>
  <c r="H19"/>
  <c r="H20"/>
  <c r="H21"/>
  <c r="G20" i="6"/>
  <c r="H20" s="1"/>
  <c r="C10" i="12"/>
  <c r="C15" s="1"/>
  <c r="H23" i="16" l="1"/>
  <c r="T16" i="14"/>
  <c r="T9"/>
  <c r="T10"/>
  <c r="T12"/>
  <c r="T13"/>
  <c r="T14"/>
  <c r="T15"/>
  <c r="T17"/>
  <c r="T18"/>
  <c r="T19"/>
  <c r="T20"/>
  <c r="T21"/>
  <c r="T22"/>
  <c r="T23"/>
  <c r="T24"/>
  <c r="T25"/>
  <c r="T8"/>
  <c r="O11"/>
  <c r="M11"/>
  <c r="K11"/>
  <c r="I11"/>
  <c r="G11"/>
  <c r="E11"/>
  <c r="E26" s="1"/>
  <c r="J19"/>
  <c r="F14"/>
  <c r="D11"/>
  <c r="D26" s="1"/>
  <c r="J12" i="15"/>
  <c r="J13"/>
  <c r="J14"/>
  <c r="J15"/>
  <c r="J16"/>
  <c r="J17"/>
  <c r="J18"/>
  <c r="J19"/>
  <c r="J20"/>
  <c r="J21"/>
  <c r="J22"/>
  <c r="J23"/>
  <c r="J24"/>
  <c r="J25"/>
  <c r="J8"/>
  <c r="J9"/>
  <c r="J10"/>
  <c r="K13" i="11"/>
  <c r="K15" s="1"/>
  <c r="I11"/>
  <c r="I15" s="1"/>
  <c r="J12" i="14"/>
  <c r="G23" i="16"/>
  <c r="G19" i="6"/>
  <c r="H19" s="1"/>
  <c r="J8" i="14"/>
  <c r="H11" i="15"/>
  <c r="I11"/>
  <c r="I26" s="1"/>
  <c r="E11"/>
  <c r="E26" s="1"/>
  <c r="F9"/>
  <c r="L9" s="1"/>
  <c r="F10"/>
  <c r="L10" s="1"/>
  <c r="F12"/>
  <c r="L12" s="1"/>
  <c r="F13"/>
  <c r="F14"/>
  <c r="L14" s="1"/>
  <c r="F15"/>
  <c r="L15" s="1"/>
  <c r="F16"/>
  <c r="L16" s="1"/>
  <c r="F17"/>
  <c r="F18"/>
  <c r="F19"/>
  <c r="L19" s="1"/>
  <c r="F20"/>
  <c r="L20" s="1"/>
  <c r="F21"/>
  <c r="F22"/>
  <c r="L22" s="1"/>
  <c r="F23"/>
  <c r="L23" s="1"/>
  <c r="F24"/>
  <c r="L24" s="1"/>
  <c r="F25"/>
  <c r="F8"/>
  <c r="L8" s="1"/>
  <c r="D11"/>
  <c r="D26" s="1"/>
  <c r="G18" i="6"/>
  <c r="H18" s="1"/>
  <c r="D14" i="11"/>
  <c r="E14" s="1"/>
  <c r="J11" i="15" l="1"/>
  <c r="H26"/>
  <c r="L18"/>
  <c r="L25"/>
  <c r="L17"/>
  <c r="L21"/>
  <c r="L13"/>
  <c r="J26"/>
  <c r="T11" i="14"/>
  <c r="K9" i="15"/>
  <c r="K10"/>
  <c r="K8"/>
  <c r="K25"/>
  <c r="K23"/>
  <c r="K21"/>
  <c r="K19"/>
  <c r="K17"/>
  <c r="K15"/>
  <c r="K13"/>
  <c r="K24"/>
  <c r="K22"/>
  <c r="K20"/>
  <c r="K18"/>
  <c r="K16"/>
  <c r="K14"/>
  <c r="K12"/>
  <c r="F26"/>
  <c r="C15" i="11"/>
  <c r="F11" i="15"/>
  <c r="L11" s="1"/>
  <c r="L26" s="1"/>
  <c r="N16" i="14"/>
  <c r="D21" i="8"/>
  <c r="C21"/>
  <c r="E15"/>
  <c r="F15" s="1"/>
  <c r="E13"/>
  <c r="F13" s="1"/>
  <c r="G17" i="6"/>
  <c r="H17" s="1"/>
  <c r="H10" i="12"/>
  <c r="H15" s="1"/>
  <c r="P22" i="14"/>
  <c r="P23"/>
  <c r="P24"/>
  <c r="P25"/>
  <c r="P17"/>
  <c r="P18"/>
  <c r="P19"/>
  <c r="P20"/>
  <c r="P21"/>
  <c r="P15"/>
  <c r="N15"/>
  <c r="L15"/>
  <c r="J15"/>
  <c r="H15"/>
  <c r="F15"/>
  <c r="P12"/>
  <c r="P13"/>
  <c r="N13"/>
  <c r="L13"/>
  <c r="J13"/>
  <c r="H13"/>
  <c r="F13"/>
  <c r="N12"/>
  <c r="L12"/>
  <c r="H12"/>
  <c r="F12"/>
  <c r="P16"/>
  <c r="P14"/>
  <c r="O26"/>
  <c r="K26"/>
  <c r="P10"/>
  <c r="P9"/>
  <c r="P8"/>
  <c r="K11" i="15" l="1"/>
  <c r="K26"/>
  <c r="U13" i="14"/>
  <c r="U12"/>
  <c r="U15"/>
  <c r="E21" i="8"/>
  <c r="F21" s="1"/>
  <c r="P11" i="14"/>
  <c r="E23" i="16"/>
  <c r="F23"/>
  <c r="E7" i="8" l="1"/>
  <c r="F7" s="1"/>
  <c r="E8"/>
  <c r="E9"/>
  <c r="E10"/>
  <c r="E11"/>
  <c r="E12"/>
  <c r="E14"/>
  <c r="E16"/>
  <c r="F16" s="1"/>
  <c r="E17"/>
  <c r="E18"/>
  <c r="E19"/>
  <c r="E20"/>
  <c r="F10" i="12"/>
  <c r="F15" s="1"/>
  <c r="N19" i="14"/>
  <c r="P26"/>
  <c r="H16" l="1"/>
  <c r="L14"/>
  <c r="J14"/>
  <c r="N14"/>
  <c r="H14"/>
  <c r="U14" l="1"/>
  <c r="E11" i="11"/>
  <c r="G16" i="6"/>
  <c r="H16" s="1"/>
  <c r="D23" i="16" l="1"/>
  <c r="G15" i="6"/>
  <c r="H15" s="1"/>
  <c r="M26" i="14" l="1"/>
  <c r="I26"/>
  <c r="G26"/>
  <c r="S26" l="1"/>
  <c r="T26" s="1"/>
  <c r="F11"/>
  <c r="H11"/>
  <c r="J11"/>
  <c r="L11"/>
  <c r="N11"/>
  <c r="U11" l="1"/>
  <c r="D15" i="11"/>
  <c r="F26" i="14" l="1"/>
  <c r="N26"/>
  <c r="J26"/>
  <c r="L26"/>
  <c r="H26"/>
  <c r="N18"/>
  <c r="L18"/>
  <c r="J18"/>
  <c r="H18"/>
  <c r="F18"/>
  <c r="L23"/>
  <c r="H23"/>
  <c r="F17"/>
  <c r="U18" l="1"/>
  <c r="U26"/>
  <c r="L8"/>
  <c r="H17" l="1"/>
  <c r="N8"/>
  <c r="N9"/>
  <c r="N10"/>
  <c r="N17"/>
  <c r="F20" i="8"/>
  <c r="F19"/>
  <c r="F18"/>
  <c r="F17"/>
  <c r="F12"/>
  <c r="F14"/>
  <c r="F11"/>
  <c r="F10"/>
  <c r="F8"/>
  <c r="F9"/>
  <c r="E6"/>
  <c r="F6" s="1"/>
  <c r="F8" i="14" l="1"/>
  <c r="F9"/>
  <c r="H9"/>
  <c r="J9"/>
  <c r="L9"/>
  <c r="F10"/>
  <c r="H10"/>
  <c r="J10"/>
  <c r="L10"/>
  <c r="F16"/>
  <c r="J16"/>
  <c r="L16"/>
  <c r="J17"/>
  <c r="L17"/>
  <c r="F19"/>
  <c r="H19"/>
  <c r="L19"/>
  <c r="F20"/>
  <c r="H20"/>
  <c r="J20"/>
  <c r="L20"/>
  <c r="N20"/>
  <c r="F21"/>
  <c r="H21"/>
  <c r="J21"/>
  <c r="L21"/>
  <c r="N21"/>
  <c r="F22"/>
  <c r="H22"/>
  <c r="J22"/>
  <c r="L22"/>
  <c r="N22"/>
  <c r="F23"/>
  <c r="J23"/>
  <c r="N23"/>
  <c r="F24"/>
  <c r="H24"/>
  <c r="J24"/>
  <c r="L24"/>
  <c r="N24"/>
  <c r="F25"/>
  <c r="H25"/>
  <c r="J25"/>
  <c r="L25"/>
  <c r="N25"/>
  <c r="U10" l="1"/>
  <c r="U9"/>
  <c r="U17"/>
  <c r="U19"/>
  <c r="U16"/>
  <c r="U25"/>
  <c r="U23"/>
  <c r="U21"/>
  <c r="U24"/>
  <c r="U22"/>
  <c r="U20"/>
  <c r="U8"/>
  <c r="B10" i="12"/>
  <c r="B15" s="1"/>
  <c r="D10"/>
  <c r="D15" s="1"/>
  <c r="G10"/>
  <c r="G15" s="1"/>
  <c r="I13" l="1"/>
  <c r="I14"/>
  <c r="I6"/>
  <c r="I12"/>
  <c r="I9"/>
  <c r="I11"/>
  <c r="I7"/>
  <c r="I10"/>
  <c r="G19" i="13"/>
  <c r="G25" s="1"/>
  <c r="F19"/>
  <c r="F25" s="1"/>
  <c r="D25"/>
  <c r="E25"/>
  <c r="H25"/>
  <c r="C19"/>
  <c r="C24"/>
  <c r="C25" l="1"/>
  <c r="E15" i="11" l="1"/>
</calcChain>
</file>

<file path=xl/sharedStrings.xml><?xml version="1.0" encoding="utf-8"?>
<sst xmlns="http://schemas.openxmlformats.org/spreadsheetml/2006/main" count="477" uniqueCount="286">
  <si>
    <t xml:space="preserve">السنة </t>
  </si>
  <si>
    <t xml:space="preserve">كمية الإنتاج </t>
  </si>
  <si>
    <t xml:space="preserve">المحافظة </t>
  </si>
  <si>
    <t xml:space="preserve">نينوى </t>
  </si>
  <si>
    <t>كركوك</t>
  </si>
  <si>
    <t>صلاح الدين</t>
  </si>
  <si>
    <t>النجف</t>
  </si>
  <si>
    <t>كربلاء</t>
  </si>
  <si>
    <t>بابل</t>
  </si>
  <si>
    <t>القادسية</t>
  </si>
  <si>
    <t>ديالى</t>
  </si>
  <si>
    <t>واسط</t>
  </si>
  <si>
    <t>البصرة</t>
  </si>
  <si>
    <t>المثنى</t>
  </si>
  <si>
    <t xml:space="preserve">ذي قار </t>
  </si>
  <si>
    <t>ميسان</t>
  </si>
  <si>
    <t>المحافظة</t>
  </si>
  <si>
    <t>بغداد</t>
  </si>
  <si>
    <t>الرصافة</t>
  </si>
  <si>
    <t>الكرخ</t>
  </si>
  <si>
    <t>الصدر</t>
  </si>
  <si>
    <t>%</t>
  </si>
  <si>
    <t>المصدر : وزارة الكهرباء / مركز المعلوماتية / قسم الإحصاء</t>
  </si>
  <si>
    <t xml:space="preserve">محطات الإنتاج </t>
  </si>
  <si>
    <t xml:space="preserve">عدد الوحدات </t>
  </si>
  <si>
    <t xml:space="preserve">عدد الوحدات العاملة </t>
  </si>
  <si>
    <t>المجموع</t>
  </si>
  <si>
    <t>المجموع الكلي</t>
  </si>
  <si>
    <t>عدد المحطات</t>
  </si>
  <si>
    <t>ديزلات وزارة النفط</t>
  </si>
  <si>
    <t xml:space="preserve">جدول (6-5) </t>
  </si>
  <si>
    <t xml:space="preserve">  </t>
  </si>
  <si>
    <t xml:space="preserve">الجهاز المركزي للإحصاء / العراق </t>
  </si>
  <si>
    <t xml:space="preserve"> محطات الإنتاج </t>
  </si>
  <si>
    <t>المحطات الغازية</t>
  </si>
  <si>
    <t>المحطات الكهرومائية</t>
  </si>
  <si>
    <t xml:space="preserve">المحطات البخارية </t>
  </si>
  <si>
    <t>المحطات المتنقلة</t>
  </si>
  <si>
    <t xml:space="preserve">المحطات الكهرومائية </t>
  </si>
  <si>
    <t>سعة اكبر وحدة تصميمية (ميكا واط)</t>
  </si>
  <si>
    <t xml:space="preserve"> عدد محطات إنتاج الطاقة الكهربائية حسب المحافظة لسنة 2012</t>
  </si>
  <si>
    <t>نينوى</t>
  </si>
  <si>
    <t>الانبار</t>
  </si>
  <si>
    <t>ذي قار</t>
  </si>
  <si>
    <t>أقليم كردستان</t>
  </si>
  <si>
    <t>دهوك</t>
  </si>
  <si>
    <t>السليمانية</t>
  </si>
  <si>
    <t xml:space="preserve">اربيل </t>
  </si>
  <si>
    <t>المحطات البخارية</t>
  </si>
  <si>
    <t>محطات الديزل</t>
  </si>
  <si>
    <t xml:space="preserve">المحطات الغازية  </t>
  </si>
  <si>
    <t xml:space="preserve">المنزلي </t>
  </si>
  <si>
    <t xml:space="preserve">التجاري </t>
  </si>
  <si>
    <t>الحكومي</t>
  </si>
  <si>
    <t>إجمالي</t>
  </si>
  <si>
    <t>إجمالي العراق</t>
  </si>
  <si>
    <t>إجمالي المحطات</t>
  </si>
  <si>
    <t xml:space="preserve">قسم إحصاءات البيئة - الجهاز المركزي للإحصاء/ العراق </t>
  </si>
  <si>
    <t xml:space="preserve">الأنبار </t>
  </si>
  <si>
    <t>تدقيق مجموع النسب</t>
  </si>
  <si>
    <t>تدقيق مجموع الكميات</t>
  </si>
  <si>
    <t>كمية الكهرباء المعدّة للبيع (م.و.س)</t>
  </si>
  <si>
    <t xml:space="preserve">م.و.س =  ميكا واط . ساعة </t>
  </si>
  <si>
    <t xml:space="preserve">كمية الإنتاج (م.و.س) </t>
  </si>
  <si>
    <t xml:space="preserve">(م.و.س) </t>
  </si>
  <si>
    <t>عدد السكان *</t>
  </si>
  <si>
    <t xml:space="preserve"> كمية الكهرباء الإجمالية المنتجة المولّدة (م.و.س) </t>
  </si>
  <si>
    <t>الطاقة الكهربائية المشتراة من إقليم كردستان</t>
  </si>
  <si>
    <t>معدل الإنتاج الفعلّي (ميكا واط)</t>
  </si>
  <si>
    <t>إجمالي بغداد</t>
  </si>
  <si>
    <t xml:space="preserve">اجمالي الطاقة الكهربائية المستوردة + الطاقة المشتراة من إقليم كردستان + الطاقة المضافة من الإستثمار </t>
  </si>
  <si>
    <t xml:space="preserve">كمية الضائعات </t>
  </si>
  <si>
    <t xml:space="preserve">الإستهلاك الداخلي </t>
  </si>
  <si>
    <t>إجمالي منظومة الطاقة الكهربائية في العراق</t>
  </si>
  <si>
    <t xml:space="preserve">ملاحظة : البيانات في الخلية المضللة تمثل المعدل </t>
  </si>
  <si>
    <r>
      <t xml:space="preserve">نصيب الفرد من الكهرباء في الساعة (ميكا واط.ساعة) = نصيب الفرد من الكهرباء (ميكا واط . ساعة/سنة) </t>
    </r>
    <r>
      <rPr>
        <b/>
        <sz val="10"/>
        <rFont val="Arial"/>
        <family val="2"/>
      </rPr>
      <t>÷</t>
    </r>
    <r>
      <rPr>
        <b/>
        <sz val="9"/>
        <rFont val="Arial"/>
        <family val="2"/>
      </rPr>
      <t xml:space="preserve"> (365 يوم24x ساعة)</t>
    </r>
  </si>
  <si>
    <t xml:space="preserve">جدول (3) </t>
  </si>
  <si>
    <t xml:space="preserve">جدول (4) </t>
  </si>
  <si>
    <t xml:space="preserve">جدول (6) </t>
  </si>
  <si>
    <t xml:space="preserve">جدول (7) </t>
  </si>
  <si>
    <t>* عدد السكان حسب تقديرات الجهاز المركزي للإحصاء</t>
  </si>
  <si>
    <t>المتجاوزين</t>
  </si>
  <si>
    <t xml:space="preserve">قسم إحصاءات البيئة - الجهاز المركزي للإحصاء / العراق </t>
  </si>
  <si>
    <t>جدول (5)</t>
  </si>
  <si>
    <t>إجمالي مبيعات الطاقة الكهربائية (ميكا واط . ساعة)</t>
  </si>
  <si>
    <t>أصناف الإستهلاك (ميكا واط . ساعة)</t>
  </si>
  <si>
    <t xml:space="preserve"> (ميكا واط . ساعة)</t>
  </si>
  <si>
    <t>إجمالي مبيعات الطاقة الكهربائية من مديريات التوزيع (ميكا واط . ساعة)</t>
  </si>
  <si>
    <t>ضائعات الطاقة الكهربائية (ميكا واط . ساعة)</t>
  </si>
  <si>
    <t>نصيب الفرد من الكهرباء المباعة (ميكا واط . ساعة / سنة)</t>
  </si>
  <si>
    <t>نصيب الفرد من الكهرباء المباعة (ميكا واط . ساعة)</t>
  </si>
  <si>
    <t>ملاحظة :  كمية إنتاج الطاقة الكهربائية بإستثناء إنتاج محطات إقليم كردستان</t>
  </si>
  <si>
    <t xml:space="preserve">2016 </t>
  </si>
  <si>
    <t xml:space="preserve">2017 </t>
  </si>
  <si>
    <t>الشركة العامة</t>
  </si>
  <si>
    <t>توزيع بغداد</t>
  </si>
  <si>
    <t>توزيع الشمال</t>
  </si>
  <si>
    <t>توزيع الوسط</t>
  </si>
  <si>
    <t>توزيع الجنوب</t>
  </si>
  <si>
    <t xml:space="preserve">كمية الطاقة الكهربائية المستلمة من مديريات النقل (المعدّة للبيع) </t>
  </si>
  <si>
    <t>نسبة المشاركة %</t>
  </si>
  <si>
    <t>الطاقة المستوردة + المحطات الاستثمارية</t>
  </si>
  <si>
    <t>م.و.س/ سنة = ميكا واط . ساعة / سنة</t>
  </si>
  <si>
    <t xml:space="preserve">جدول (1) </t>
  </si>
  <si>
    <t xml:space="preserve">جدول (2) </t>
  </si>
  <si>
    <t xml:space="preserve">نصيب الفرد من الكهرباء المعدّة للبيع (م.و.س) </t>
  </si>
  <si>
    <t xml:space="preserve">جدول (8) </t>
  </si>
  <si>
    <t>نصيب الفرد من الكهرباء المعدّة للبيع (م.و.س/ سنة)</t>
  </si>
  <si>
    <t xml:space="preserve">المحطات الغازية </t>
  </si>
  <si>
    <t>المصدر : وزارة الكهرباء / الدائرة الإدارية / المعلوماتية والنظم / شعبة الإحصاء المركزي</t>
  </si>
  <si>
    <t>الطاقة المولدة من الديزل</t>
  </si>
  <si>
    <t xml:space="preserve">كمية الطاقة الكهربائية المستلمة من مديريات النقل </t>
  </si>
  <si>
    <t>مجموع الطاقة الكهربائية المعدّة للبيع</t>
  </si>
  <si>
    <t>الصناعي</t>
  </si>
  <si>
    <t>الزراعي</t>
  </si>
  <si>
    <t>مجموع السعات التصميمية للوحدات (ميكا واط)</t>
  </si>
  <si>
    <t>مجموع السعات التصميمية للوحدات العاملة (ميكا واط)</t>
  </si>
  <si>
    <t>النسبة المئوية للضياعات</t>
  </si>
  <si>
    <r>
      <t xml:space="preserve">نصيب الفرد من الكهرباء (ميكا واط . ساعة) = نصيب الفرد من الكهرباء (ميكا واط . ساعة / سنة) </t>
    </r>
    <r>
      <rPr>
        <b/>
        <sz val="10"/>
        <rFont val="Arial"/>
        <family val="2"/>
      </rPr>
      <t>÷</t>
    </r>
    <r>
      <rPr>
        <b/>
        <sz val="9"/>
        <rFont val="Arial"/>
        <family val="2"/>
      </rPr>
      <t xml:space="preserve"> (365 يوم24x ساعة)</t>
    </r>
  </si>
  <si>
    <t xml:space="preserve">المحطات المتنقلة </t>
  </si>
  <si>
    <r>
      <t xml:space="preserve">محطات الديزل + ديزلات هونداي + ديزلات </t>
    </r>
    <r>
      <rPr>
        <b/>
        <sz val="10"/>
        <rFont val="Times New Roman"/>
        <family val="1"/>
        <scheme val="major"/>
      </rPr>
      <t>STX *</t>
    </r>
  </si>
  <si>
    <t>* تم ادراج بيانات انتاج ديزلات وزارة النفط ضمن حقل محطات الديزل</t>
  </si>
  <si>
    <t xml:space="preserve">إجمالي الإنتاج الكلّي من المحطات </t>
  </si>
  <si>
    <t>الطاقة الكهربائية المستوردة + الإستثمار</t>
  </si>
  <si>
    <t>عدد محطات إنتاج الطاقة الكهربائية العاملة حسب النوع</t>
  </si>
  <si>
    <t>مستورد من كردستان</t>
  </si>
  <si>
    <t>مستورد</t>
  </si>
  <si>
    <t>مستورد الى كركوك</t>
  </si>
  <si>
    <t>مستورد الى نينوى</t>
  </si>
  <si>
    <t>مجموع الضياعات</t>
  </si>
  <si>
    <t>نصيب الفرد من مبيعات الطاقة الكهربائية حسب المحافظة لسنة 2021</t>
  </si>
  <si>
    <t>اجملي محطات الديزل (الكهرباء)</t>
  </si>
  <si>
    <t>*عدد محطات ديزلات هونداي(8) محطات تتوزع في (9) مواقع وبهذا يصبح عدد محطات الديزل الكلي (17) محطة وهي تعتبر محطات صغيرة، اي ان مجموع المحطات للإنتاج الكلّي يساوي (72) محطة انتاج الطاقة الكهربائية</t>
  </si>
  <si>
    <t>عدد محطات إنتاج الطاقة الكهربائية العاملة والكمية المنتجة منها ونسبة المشاركة في المنظومة الكهربائية لسنة 2021</t>
  </si>
  <si>
    <t>الديزل</t>
  </si>
  <si>
    <t>عدد محطات ووحدات إنتاج الطاقة الكهربائية العاملة والسعة التصميمية للوحدات ومعدل الإنتاج الفعلي منها ونسبة المشاركة لسنة 2021</t>
  </si>
  <si>
    <t xml:space="preserve"> كمية الكهرباء      المستوردة + المضافة (م.و.س) </t>
  </si>
  <si>
    <t>ملاحظة : في سنة (2016) كمية الكهرباء (المستوردة + البارجات)</t>
  </si>
  <si>
    <t xml:space="preserve">ملاحظة : مبيعات الطاقة الكهربائية من مديريات التوزيع (الطاقة المباعة) = (الطاقة المستلمة من مديريات النقل "المعدة للبيع" + الطاقة المولدة من الديزل) - (الاستهلاك الداخلي + الضياعات) </t>
  </si>
  <si>
    <r>
      <t xml:space="preserve">ملاحظة : عدد ديزلات هونداي (8) محطات ، واجمالي وحدات ديزل هونداي = (8 محطات </t>
    </r>
    <r>
      <rPr>
        <b/>
        <sz val="9"/>
        <rFont val="Calibri"/>
        <family val="2"/>
      </rPr>
      <t>×</t>
    </r>
    <r>
      <rPr>
        <b/>
        <sz val="9"/>
        <rFont val="Arial"/>
        <family val="2"/>
      </rPr>
      <t xml:space="preserve"> 12 وحدة = 96) وحدة تتوزع في (9) مواقع</t>
    </r>
  </si>
  <si>
    <t>عدد محطات إنتاج الطاقة الكهربائية العاملة حسب النوع والشركة والمحافظة لسنة 2021</t>
  </si>
  <si>
    <t>كمية الطاقة الكهربائية المستلمة من مديريات النقل (الكهرباء المعدّة للبيع) وكمية الضائعات ونسبها المئوية وإجمالي مبيعات الطاقة الكهربائية حسب الشركة والمحافظة لسنة 2021</t>
  </si>
  <si>
    <t>Amount of electrical energy Production for (2016-2021)</t>
  </si>
  <si>
    <t>(M.W.H)</t>
  </si>
  <si>
    <t>Table (1)</t>
  </si>
  <si>
    <t>Year</t>
  </si>
  <si>
    <t>Amount of production</t>
  </si>
  <si>
    <t>Note: Amount of electrical energy production excluding kurdistan region production stations</t>
  </si>
  <si>
    <t>Total amount of generated and imported electricity prepared for sale and the electricity prepeared for sale per capita for (2016-2021)</t>
  </si>
  <si>
    <t>Table (2)</t>
  </si>
  <si>
    <t xml:space="preserve">Total amount of generated and produced electricity (MW.H)  </t>
  </si>
  <si>
    <t xml:space="preserve">Amount of imported electricity+ barges (MW.H)  </t>
  </si>
  <si>
    <t xml:space="preserve">Amount of electricity prepared for sale (MW.H)  </t>
  </si>
  <si>
    <t xml:space="preserve">The electricity per capita prepared for sale (MW.H/Year) </t>
  </si>
  <si>
    <t>The electricity per capita prepared for sale (MW.H)</t>
  </si>
  <si>
    <t>Note: the amount of electricity for 2016 represents (the imported electricity+ barges)</t>
  </si>
  <si>
    <t>MW.H/ year = mega watts. Hour/ year</t>
  </si>
  <si>
    <t xml:space="preserve">MW.H = mega watts. Hour  </t>
  </si>
  <si>
    <t xml:space="preserve">The electricity per capita (MW.H)=  The electricity per capita (MW.H/year)÷ (365 days × 24 hours)  </t>
  </si>
  <si>
    <t>No. of population*</t>
  </si>
  <si>
    <t>Number of working electrical energy production stations, the produced amount and the percentage of participation for 2021</t>
  </si>
  <si>
    <t>Table (3)</t>
  </si>
  <si>
    <t>Production stations</t>
  </si>
  <si>
    <t>No. of stations</t>
  </si>
  <si>
    <t>Amount of production (MW.H)</t>
  </si>
  <si>
    <t>Percentage of participation (%)</t>
  </si>
  <si>
    <t>Steam</t>
  </si>
  <si>
    <t>Hydroelectric</t>
  </si>
  <si>
    <t>Grand total</t>
  </si>
  <si>
    <t>Gaseous</t>
  </si>
  <si>
    <t>Transporting</t>
  </si>
  <si>
    <t>Diesel+ hundai diesels+ STX diesels</t>
  </si>
  <si>
    <t>Imported electrical energy+ Investment</t>
  </si>
  <si>
    <t>The electrical energy bought from Kurdistan region</t>
  </si>
  <si>
    <t>Grand total of electrical energy in iraq</t>
  </si>
  <si>
    <t>Grand total of production stations</t>
  </si>
  <si>
    <t>Total imported electrical energy+ the electrical energy bought from Kurdistan region+ the electrical energy added from the investment</t>
  </si>
  <si>
    <t>Source: Ministry of Electricity/ Administrative Department/ Informational and Systems/ Central Statistics Division</t>
  </si>
  <si>
    <t>* The data of diesels production of the Mimistry of Oil included within the diesel stations</t>
  </si>
  <si>
    <r>
      <t xml:space="preserve">Note: the number of hundai diesels (8) stations, and the total units = (8 stations </t>
    </r>
    <r>
      <rPr>
        <b/>
        <sz val="10"/>
        <rFont val="Times New Roman"/>
        <family val="1"/>
      </rPr>
      <t>× 12 units = 96 units) ditributed in (9) sites</t>
    </r>
  </si>
  <si>
    <t>Number of working electrical energy production stations and units, their designed capacity, the average of actual production and the percentage of participation for 2021</t>
  </si>
  <si>
    <t>Table (4)</t>
  </si>
  <si>
    <t>Number of stations</t>
  </si>
  <si>
    <t>Number of units</t>
  </si>
  <si>
    <t>Number of working units</t>
  </si>
  <si>
    <t>Capacity of the biggest designed unit (M.W)</t>
  </si>
  <si>
    <t>Total number of designed capacity units (M.W)</t>
  </si>
  <si>
    <t>Total number of designed capacity  for working units (M.W)</t>
  </si>
  <si>
    <t>Average amount of actual production (M.W)</t>
  </si>
  <si>
    <t xml:space="preserve">Grand total </t>
  </si>
  <si>
    <t>Diesel</t>
  </si>
  <si>
    <t>Total of Iraq</t>
  </si>
  <si>
    <t xml:space="preserve">Diesels of Ministry of Oil </t>
  </si>
  <si>
    <t>Imported energy+ investive stations</t>
  </si>
  <si>
    <t>Table (5)</t>
  </si>
  <si>
    <t>Companies</t>
  </si>
  <si>
    <t>Governorate</t>
  </si>
  <si>
    <t>Steam stations</t>
  </si>
  <si>
    <t>Gaseous stations</t>
  </si>
  <si>
    <t>Hydroelectric stations</t>
  </si>
  <si>
    <t>Diesel stations</t>
  </si>
  <si>
    <t xml:space="preserve">Total </t>
  </si>
  <si>
    <t>Baghdad</t>
  </si>
  <si>
    <t>Diala</t>
  </si>
  <si>
    <t>Al- Anbar</t>
  </si>
  <si>
    <t>North</t>
  </si>
  <si>
    <t>Nineveh</t>
  </si>
  <si>
    <t xml:space="preserve">Salah al-Deen </t>
  </si>
  <si>
    <t>Kirkuk</t>
  </si>
  <si>
    <t>Centre</t>
  </si>
  <si>
    <t>South</t>
  </si>
  <si>
    <t xml:space="preserve">Babylon </t>
  </si>
  <si>
    <t xml:space="preserve">Kerbela </t>
  </si>
  <si>
    <t xml:space="preserve">Al_Najaf </t>
  </si>
  <si>
    <t xml:space="preserve">Al_Qadisiya </t>
  </si>
  <si>
    <t>Wasit</t>
  </si>
  <si>
    <t>Al- Muthanna</t>
  </si>
  <si>
    <t>Thi Qar</t>
  </si>
  <si>
    <t>Al- Basrah</t>
  </si>
  <si>
    <t>Maisan</t>
  </si>
  <si>
    <t>Total</t>
  </si>
  <si>
    <t>** تمثل الطاقة الكهربائية المشتراة من إقليم كردستان والطاقة المستوردة من دول الجوار والطاقة المضافة من الاستثمار مع العلم بعدم وجود طاقة كهربائية من (البارجات) خلال السنوات (2017 ، 2018 ، 2019 ، 2020 ، 2021) بسبب الازمة المالية وإنهاء عقد الشركة</t>
  </si>
  <si>
    <t>** Represents the electrical energy bought from Kurdistan region, the electrical energy imported from the neighboring countries and the energy added from investment, noting that there is no electrical energy from barges for (2017, 2018, 2019, 2020 and 2021) due to the financial crisis</t>
  </si>
  <si>
    <t>Total number of working electrical energy production stations by type, company and governorate for 2021</t>
  </si>
  <si>
    <t>* Number of Hundai diesel stations (8) distributed on (9) sites, the total number of diesel stations reached (17) small stations. So the total number of production stations reached (72) stations</t>
  </si>
  <si>
    <t>Environment Statistics Department- CSO/ Iraq</t>
  </si>
  <si>
    <t>Amount of electrical energy from the transport directories (electricity prepared for sale), amount of loses and their percentage and the total amount of electrical energy sales by company and governorate for 2021</t>
  </si>
  <si>
    <t>Company</t>
  </si>
  <si>
    <t>Amount of electrical energy from the transport directorates</t>
  </si>
  <si>
    <t>Amount of electrical energy from the transport directorates (prepared for sale)</t>
  </si>
  <si>
    <t>The electrical energy loses (MW.H)</t>
  </si>
  <si>
    <t>Total amount of electrical energy sales from the distribution directorates (MW.H)</t>
  </si>
  <si>
    <t xml:space="preserve">Energy generated from diesel </t>
  </si>
  <si>
    <t>Total amount of electrical energy prepeared for sale</t>
  </si>
  <si>
    <t>Domestic consumption</t>
  </si>
  <si>
    <t xml:space="preserve">Amount of loses </t>
  </si>
  <si>
    <t>Total amount of loses</t>
  </si>
  <si>
    <t>Percentage</t>
  </si>
  <si>
    <t>Table (6)</t>
  </si>
  <si>
    <t>(MW.H)</t>
  </si>
  <si>
    <t>Al- Rusafa</t>
  </si>
  <si>
    <t>Al- karkh</t>
  </si>
  <si>
    <t>Al- Sader</t>
  </si>
  <si>
    <t>Total of Baghdad</t>
  </si>
  <si>
    <t>Salah al- deen</t>
  </si>
  <si>
    <t>Babylon</t>
  </si>
  <si>
    <t>Al- Najaf</t>
  </si>
  <si>
    <t>Kerbala</t>
  </si>
  <si>
    <t>Al- Qadisiyah</t>
  </si>
  <si>
    <t xml:space="preserve">Kerbala </t>
  </si>
  <si>
    <t xml:space="preserve">Al- Najaf </t>
  </si>
  <si>
    <t>Thi-qar</t>
  </si>
  <si>
    <t>Missan</t>
  </si>
  <si>
    <t>Sold electrical energy per capita by governorate for 2021</t>
  </si>
  <si>
    <t>Table (7)</t>
  </si>
  <si>
    <t xml:space="preserve"> Kirkuk</t>
  </si>
  <si>
    <t xml:space="preserve"> Missan</t>
  </si>
  <si>
    <t>Note: Data in shaded cells represents the average</t>
  </si>
  <si>
    <t>Total sales (MW.H)</t>
  </si>
  <si>
    <t xml:space="preserve"> No. of population*</t>
  </si>
  <si>
    <t xml:space="preserve">Sold electricity per capita  (MW.H/year) </t>
  </si>
  <si>
    <t xml:space="preserve">Sold electricity per capita (MW.H) </t>
  </si>
  <si>
    <t>Distribution of electrical energy sales by consumption type and its pecentage distributed by company and governorates for 2021</t>
  </si>
  <si>
    <t>Table (8)</t>
  </si>
  <si>
    <t xml:space="preserve">Total amount of electrical energy sales (MW.H) </t>
  </si>
  <si>
    <t>Consumption types (MW.H)</t>
  </si>
  <si>
    <t>Domestic</t>
  </si>
  <si>
    <t>Commercial</t>
  </si>
  <si>
    <t>Governmental</t>
  </si>
  <si>
    <t>Agricultural</t>
  </si>
  <si>
    <t>Industrial</t>
  </si>
  <si>
    <t>Abusers</t>
  </si>
  <si>
    <t>Baghdad distribution</t>
  </si>
  <si>
    <t>North distribution</t>
  </si>
  <si>
    <t>Centre distribution</t>
  </si>
  <si>
    <t>South distribution</t>
  </si>
  <si>
    <t>Number of working electrical energy production stations by type</t>
  </si>
  <si>
    <t>كمية انتاج الطاقة الكهربائية للسنوت (2016-2021)</t>
  </si>
  <si>
    <t>كمية الطاقة الكهربائية الإجمالية المنتجة المولدة والمستوردة والمعدة للبيع ونصيب الفرد من الكهرباء المعدة للبيع للسنوات (2016 ــ 2021)</t>
  </si>
  <si>
    <t xml:space="preserve">Note: sold energy= (energy prepared for sale+ energy from diesel) - (Domestic consumption+ loses) </t>
  </si>
  <si>
    <r>
      <t xml:space="preserve">The electricity per capita in Hour (MW.H)= the electricity per capita (MW.H/year) </t>
    </r>
    <r>
      <rPr>
        <b/>
        <sz val="10"/>
        <rFont val="Times New Roman"/>
        <family val="1"/>
      </rPr>
      <t xml:space="preserve">÷ </t>
    </r>
    <r>
      <rPr>
        <b/>
        <sz val="9"/>
        <rFont val="Times New Roman"/>
        <family val="1"/>
      </rPr>
      <t>(365 days × 24 hour)</t>
    </r>
  </si>
  <si>
    <t>* No. of population according to CSO estimates</t>
  </si>
  <si>
    <t>توزيع مبيعات الطاقة الكهربائية حسب أصناف الإستهلاك ونسبها المئوية موزّعة حسب الشركة والمحافظة لسنة 2021</t>
  </si>
  <si>
    <t xml:space="preserve">* عدد السكان حسب تقديرات الجهاز المركزي للإحصاء (عدا إقليم كردستان)، وبالنسبة للسنوات ( 2016 ، 2017) ، ونتيجة لما شهده العراق من احداث امنية ، تم إعداد إسقاطات سكانية جديدة بناءاً على فرضيات سكانية تتلائم مع واقع البلد من حيث تخفيض الخصوبة وتوقع العمرعند الولادة </t>
  </si>
  <si>
    <t>* No. of population according to CSO estimates (excluding kurdistan region), for (2016 and 2017) and based on what Iraq winessed of unstable security conditions, new population projections were prepared based on population hypotheses compatable with the country's situation concerning fertility reduction and life expectancy at birth</t>
  </si>
  <si>
    <t>*عدد محطات الديزل الكلية يساوي (17) محطة منها (8) محطات نوع ديزلات هونداي ولم تدرج في الجدول لكونها محطات ذات حجم صغير تتوزع في (9) مواقع ابهذا يصبح مجموع المحطات للإنتاج الكلّي يساوي (72) محطة انتاج الطاقة الكهربائية</t>
  </si>
</sst>
</file>

<file path=xl/styles.xml><?xml version="1.0" encoding="utf-8"?>
<styleSheet xmlns="http://schemas.openxmlformats.org/spreadsheetml/2006/main">
  <numFmts count="6">
    <numFmt numFmtId="164" formatCode="_-* #,##0.00_-;\-* #,##0.00_-;_-* &quot;-&quot;??_-;_-@_-"/>
    <numFmt numFmtId="165" formatCode="0.00000"/>
    <numFmt numFmtId="166" formatCode="0.0"/>
    <numFmt numFmtId="167" formatCode="#,##0.0"/>
    <numFmt numFmtId="168" formatCode="_-* #,##0_-;\-* #,##0_-;_-* &quot;-&quot;??_-;_-@_-"/>
    <numFmt numFmtId="169" formatCode="#,##0.00000"/>
  </numFmts>
  <fonts count="30">
    <font>
      <sz val="10"/>
      <name val="Arial"/>
    </font>
    <font>
      <sz val="10"/>
      <name val="Arial"/>
      <family val="2"/>
    </font>
    <font>
      <b/>
      <sz val="12"/>
      <name val="Simplified Arabic"/>
      <family val="1"/>
    </font>
    <font>
      <sz val="8"/>
      <name val="Arial"/>
      <family val="2"/>
    </font>
    <font>
      <b/>
      <sz val="10"/>
      <name val="Simplified Arabic"/>
      <family val="1"/>
    </font>
    <font>
      <b/>
      <sz val="12"/>
      <name val="Arial"/>
      <family val="2"/>
    </font>
    <font>
      <b/>
      <sz val="10"/>
      <name val="Times New Roman"/>
      <family val="1"/>
    </font>
    <font>
      <b/>
      <sz val="9"/>
      <name val="Arial"/>
      <family val="2"/>
    </font>
    <font>
      <b/>
      <sz val="10"/>
      <name val="Arial"/>
      <family val="2"/>
    </font>
    <font>
      <b/>
      <sz val="9"/>
      <name val="Times New Roman"/>
      <family val="1"/>
    </font>
    <font>
      <b/>
      <sz val="10"/>
      <color theme="0"/>
      <name val="Arial"/>
      <family val="2"/>
    </font>
    <font>
      <b/>
      <sz val="10"/>
      <color theme="1"/>
      <name val="Arial"/>
      <family val="2"/>
    </font>
    <font>
      <b/>
      <sz val="9"/>
      <color rgb="FF632523"/>
      <name val="Arial"/>
      <family val="2"/>
    </font>
    <font>
      <sz val="10"/>
      <color rgb="FF632523"/>
      <name val="Arial"/>
      <family val="2"/>
    </font>
    <font>
      <b/>
      <sz val="9"/>
      <color rgb="FF632523"/>
      <name val="Times New Roman"/>
      <family val="1"/>
    </font>
    <font>
      <b/>
      <sz val="12"/>
      <color rgb="FF632523"/>
      <name val="Arial"/>
      <family val="2"/>
    </font>
    <font>
      <b/>
      <sz val="10"/>
      <color theme="1"/>
      <name val="Times New Roman"/>
      <family val="1"/>
    </font>
    <font>
      <b/>
      <sz val="9"/>
      <color theme="1"/>
      <name val="Arial"/>
      <family val="2"/>
    </font>
    <font>
      <b/>
      <sz val="10"/>
      <color theme="0"/>
      <name val="Arial"/>
      <family val="2"/>
      <scheme val="minor"/>
    </font>
    <font>
      <b/>
      <sz val="10"/>
      <name val="Arial"/>
      <family val="2"/>
      <scheme val="minor"/>
    </font>
    <font>
      <b/>
      <sz val="10"/>
      <name val="Times New Roman"/>
      <family val="1"/>
      <scheme val="major"/>
    </font>
    <font>
      <b/>
      <sz val="11"/>
      <name val="Arial"/>
      <family val="2"/>
    </font>
    <font>
      <sz val="16"/>
      <name val="Arial"/>
      <family val="2"/>
    </font>
    <font>
      <b/>
      <sz val="9"/>
      <name val="Calibri"/>
      <family val="2"/>
    </font>
    <font>
      <b/>
      <sz val="10"/>
      <color theme="0"/>
      <name val="Times New Roman"/>
      <family val="1"/>
    </font>
    <font>
      <b/>
      <sz val="12"/>
      <name val="Times New Roman"/>
      <family val="1"/>
    </font>
    <font>
      <b/>
      <sz val="10"/>
      <color rgb="FFFF0000"/>
      <name val="Times New Roman"/>
      <family val="1"/>
    </font>
    <font>
      <b/>
      <sz val="11"/>
      <name val="Times New Roman"/>
      <family val="1"/>
    </font>
    <font>
      <sz val="9"/>
      <name val="Arial"/>
      <family val="2"/>
    </font>
    <font>
      <sz val="12"/>
      <name val="Times New Roman"/>
      <family val="1"/>
    </font>
  </fonts>
  <fills count="12">
    <fill>
      <patternFill patternType="none"/>
    </fill>
    <fill>
      <patternFill patternType="gray125"/>
    </fill>
    <fill>
      <patternFill patternType="solid">
        <fgColor theme="3"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
      <patternFill patternType="solid">
        <fgColor rgb="FFFDE9FD"/>
        <bgColor indexed="64"/>
      </patternFill>
    </fill>
    <fill>
      <patternFill patternType="solid">
        <fgColor rgb="FFFFFF00"/>
        <bgColor indexed="64"/>
      </patternFill>
    </fill>
    <fill>
      <patternFill patternType="solid">
        <fgColor rgb="FFF2E5FF"/>
        <bgColor indexed="64"/>
      </patternFill>
    </fill>
    <fill>
      <patternFill patternType="solid">
        <fgColor rgb="FF56426E"/>
        <bgColor indexed="64"/>
      </patternFill>
    </fill>
    <fill>
      <patternFill patternType="solid">
        <fgColor rgb="FFDBB7FF"/>
        <bgColor indexed="64"/>
      </patternFill>
    </fill>
    <fill>
      <patternFill patternType="solid">
        <fgColor theme="7" tint="0.39997558519241921"/>
        <bgColor indexed="64"/>
      </patternFill>
    </fill>
  </fills>
  <borders count="21">
    <border>
      <left/>
      <right/>
      <top/>
      <bottom/>
      <diagonal/>
    </border>
    <border>
      <left/>
      <right/>
      <top/>
      <bottom style="thin">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style="hair">
        <color indexed="64"/>
      </top>
      <bottom/>
      <diagonal/>
    </border>
    <border>
      <left/>
      <right/>
      <top style="double">
        <color indexed="64"/>
      </top>
      <bottom/>
      <diagonal/>
    </border>
    <border>
      <left/>
      <right/>
      <top style="thin">
        <color indexed="64"/>
      </top>
      <bottom style="double">
        <color indexed="64"/>
      </bottom>
      <diagonal/>
    </border>
    <border>
      <left/>
      <right/>
      <top style="hair">
        <color indexed="64"/>
      </top>
      <bottom style="thin">
        <color indexed="64"/>
      </bottom>
      <diagonal/>
    </border>
    <border>
      <left/>
      <right/>
      <top/>
      <bottom style="hair">
        <color indexed="64"/>
      </bottom>
      <diagonal/>
    </border>
    <border>
      <left/>
      <right/>
      <top style="thin">
        <color indexed="64"/>
      </top>
      <bottom style="hair">
        <color indexed="64"/>
      </bottom>
      <diagonal/>
    </border>
    <border>
      <left/>
      <right/>
      <top style="double">
        <color indexed="64"/>
      </top>
      <bottom style="thin">
        <color indexed="64"/>
      </bottom>
      <diagonal/>
    </border>
    <border>
      <left/>
      <right/>
      <top style="thin">
        <color indexed="64"/>
      </top>
      <bottom/>
      <diagonal/>
    </border>
    <border>
      <left/>
      <right/>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double">
        <color indexed="64"/>
      </top>
      <bottom style="hair">
        <color indexed="64"/>
      </bottom>
      <diagonal/>
    </border>
    <border>
      <left/>
      <right/>
      <top style="thin">
        <color auto="1"/>
      </top>
      <bottom style="thick">
        <color auto="1"/>
      </bottom>
      <diagonal/>
    </border>
  </borders>
  <cellStyleXfs count="3">
    <xf numFmtId="0" fontId="0" fillId="0" borderId="0"/>
    <xf numFmtId="164" fontId="1" fillId="0" borderId="0" applyFont="0" applyFill="0" applyBorder="0" applyAlignment="0" applyProtection="0"/>
    <xf numFmtId="0" fontId="1" fillId="0" borderId="0"/>
  </cellStyleXfs>
  <cellXfs count="476">
    <xf numFmtId="0" fontId="0" fillId="0" borderId="0" xfId="0"/>
    <xf numFmtId="0" fontId="2" fillId="0" borderId="0" xfId="0" applyFont="1" applyAlignment="1">
      <alignment horizontal="center" vertical="center" wrapText="1"/>
    </xf>
    <xf numFmtId="164" fontId="0" fillId="0" borderId="0" xfId="1" applyFont="1"/>
    <xf numFmtId="0" fontId="0" fillId="0" borderId="0" xfId="0" applyNumberFormat="1"/>
    <xf numFmtId="164" fontId="7" fillId="0" borderId="0" xfId="1" applyFont="1" applyBorder="1" applyAlignment="1">
      <alignment horizontal="right" vertical="center" readingOrder="2"/>
    </xf>
    <xf numFmtId="0" fontId="6" fillId="0" borderId="4" xfId="0" applyFont="1" applyFill="1" applyBorder="1" applyAlignment="1">
      <alignment horizontal="right" vertical="center" wrapText="1"/>
    </xf>
    <xf numFmtId="0" fontId="8" fillId="0" borderId="6" xfId="0" applyFont="1" applyBorder="1" applyAlignment="1">
      <alignment horizontal="right" vertical="center" wrapText="1"/>
    </xf>
    <xf numFmtId="1" fontId="6" fillId="0" borderId="0" xfId="1" applyNumberFormat="1" applyFont="1" applyFill="1" applyBorder="1" applyAlignment="1">
      <alignment horizontal="left" vertical="center" wrapText="1" readingOrder="2"/>
    </xf>
    <xf numFmtId="1" fontId="6" fillId="0" borderId="2" xfId="1" applyNumberFormat="1" applyFont="1" applyFill="1" applyBorder="1" applyAlignment="1">
      <alignment horizontal="left" vertical="center" wrapText="1" readingOrder="2"/>
    </xf>
    <xf numFmtId="1" fontId="6" fillId="0" borderId="0" xfId="1" applyNumberFormat="1" applyFont="1" applyBorder="1" applyAlignment="1">
      <alignment horizontal="left" vertical="center" wrapText="1" readingOrder="2"/>
    </xf>
    <xf numFmtId="1" fontId="6" fillId="0" borderId="2" xfId="1" applyNumberFormat="1" applyFont="1" applyBorder="1" applyAlignment="1">
      <alignment horizontal="left" vertical="center" wrapText="1" readingOrder="2"/>
    </xf>
    <xf numFmtId="167" fontId="6" fillId="0" borderId="2" xfId="1" applyNumberFormat="1" applyFont="1" applyBorder="1" applyAlignment="1">
      <alignment horizontal="left" vertical="center" wrapText="1" readingOrder="2"/>
    </xf>
    <xf numFmtId="3" fontId="6" fillId="0" borderId="0" xfId="1" applyNumberFormat="1" applyFont="1" applyBorder="1" applyAlignment="1">
      <alignment horizontal="left" vertical="center" wrapText="1" readingOrder="2"/>
    </xf>
    <xf numFmtId="3" fontId="6" fillId="0" borderId="2" xfId="1" applyNumberFormat="1" applyFont="1" applyBorder="1" applyAlignment="1">
      <alignment horizontal="left" vertical="center" wrapText="1" readingOrder="2"/>
    </xf>
    <xf numFmtId="167" fontId="6" fillId="0" borderId="0" xfId="1" applyNumberFormat="1" applyFont="1" applyFill="1" applyBorder="1" applyAlignment="1">
      <alignment horizontal="left" vertical="center" wrapText="1" readingOrder="2"/>
    </xf>
    <xf numFmtId="3" fontId="6" fillId="0" borderId="4" xfId="0" applyNumberFormat="1" applyFont="1" applyFill="1" applyBorder="1" applyAlignment="1">
      <alignment horizontal="left" vertical="center" wrapText="1"/>
    </xf>
    <xf numFmtId="0" fontId="6" fillId="0" borderId="8" xfId="0" applyFont="1" applyFill="1" applyBorder="1" applyAlignment="1">
      <alignment horizontal="right" vertical="center" wrapText="1"/>
    </xf>
    <xf numFmtId="0" fontId="8" fillId="0" borderId="4" xfId="0" applyFont="1" applyFill="1" applyBorder="1" applyAlignment="1">
      <alignment horizontal="right" vertical="center" wrapText="1"/>
    </xf>
    <xf numFmtId="0" fontId="8" fillId="0" borderId="2" xfId="0" applyFont="1" applyFill="1" applyBorder="1" applyAlignment="1">
      <alignment horizontal="right" vertical="center" wrapText="1"/>
    </xf>
    <xf numFmtId="0" fontId="8" fillId="0" borderId="13" xfId="0" applyFont="1" applyFill="1" applyBorder="1" applyAlignment="1">
      <alignment horizontal="right" vertical="center" wrapText="1"/>
    </xf>
    <xf numFmtId="0" fontId="7" fillId="0" borderId="0" xfId="0" applyFont="1" applyBorder="1" applyAlignment="1">
      <alignment horizontal="right" vertical="center" wrapText="1"/>
    </xf>
    <xf numFmtId="0" fontId="8" fillId="3" borderId="13" xfId="0" applyFont="1" applyFill="1" applyBorder="1" applyAlignment="1">
      <alignment horizontal="right" vertical="center" wrapText="1"/>
    </xf>
    <xf numFmtId="0" fontId="6" fillId="0" borderId="13" xfId="0" applyFont="1" applyBorder="1" applyAlignment="1">
      <alignment horizontal="right" vertical="center" wrapText="1"/>
    </xf>
    <xf numFmtId="0" fontId="8" fillId="2" borderId="10" xfId="0" applyFont="1" applyFill="1" applyBorder="1" applyAlignment="1">
      <alignment horizontal="right" vertical="center"/>
    </xf>
    <xf numFmtId="164" fontId="8" fillId="2" borderId="10" xfId="1" applyFont="1" applyFill="1" applyBorder="1" applyAlignment="1">
      <alignment horizontal="right" vertical="center" wrapText="1"/>
    </xf>
    <xf numFmtId="164" fontId="0" fillId="0" borderId="11" xfId="1" applyFont="1" applyBorder="1"/>
    <xf numFmtId="0" fontId="0" fillId="0" borderId="11" xfId="0" applyBorder="1"/>
    <xf numFmtId="167" fontId="6" fillId="0" borderId="0" xfId="1" applyNumberFormat="1" applyFont="1" applyBorder="1" applyAlignment="1">
      <alignment horizontal="left" vertical="center" wrapText="1" readingOrder="2"/>
    </xf>
    <xf numFmtId="3" fontId="6" fillId="0" borderId="13" xfId="1" applyNumberFormat="1" applyFont="1" applyBorder="1" applyAlignment="1">
      <alignment horizontal="left" vertical="center" wrapText="1" readingOrder="2"/>
    </xf>
    <xf numFmtId="1" fontId="6" fillId="0" borderId="13" xfId="1" applyNumberFormat="1" applyFont="1" applyBorder="1" applyAlignment="1">
      <alignment horizontal="left" vertical="center" wrapText="1" readingOrder="2"/>
    </xf>
    <xf numFmtId="3" fontId="6" fillId="0" borderId="13" xfId="1" applyNumberFormat="1" applyFont="1" applyFill="1" applyBorder="1" applyAlignment="1">
      <alignment horizontal="left" vertical="center" wrapText="1" readingOrder="2"/>
    </xf>
    <xf numFmtId="1" fontId="6" fillId="0" borderId="13" xfId="1" applyNumberFormat="1" applyFont="1" applyFill="1" applyBorder="1" applyAlignment="1">
      <alignment horizontal="left" vertical="center" wrapText="1" readingOrder="2"/>
    </xf>
    <xf numFmtId="167" fontId="6" fillId="0" borderId="13" xfId="1" applyNumberFormat="1" applyFont="1" applyFill="1" applyBorder="1" applyAlignment="1">
      <alignment horizontal="left" vertical="center" wrapText="1" readingOrder="2"/>
    </xf>
    <xf numFmtId="164" fontId="7" fillId="0" borderId="0" xfId="1" applyFont="1" applyBorder="1" applyAlignment="1">
      <alignment horizontal="right" vertical="center" wrapText="1" readingOrder="1"/>
    </xf>
    <xf numFmtId="0" fontId="0" fillId="0" borderId="13" xfId="0" applyBorder="1"/>
    <xf numFmtId="0" fontId="2" fillId="0" borderId="2" xfId="0" applyFont="1" applyBorder="1" applyAlignment="1">
      <alignment horizontal="center" vertical="center" wrapText="1"/>
    </xf>
    <xf numFmtId="164" fontId="7" fillId="0" borderId="2" xfId="1" applyFont="1" applyBorder="1" applyAlignment="1">
      <alignment horizontal="right" vertical="center" wrapText="1"/>
    </xf>
    <xf numFmtId="0" fontId="6" fillId="0" borderId="0" xfId="0" applyFont="1" applyBorder="1" applyAlignment="1">
      <alignment horizontal="left" vertical="center" wrapText="1"/>
    </xf>
    <xf numFmtId="0" fontId="6" fillId="0" borderId="2" xfId="0" applyFont="1" applyBorder="1" applyAlignment="1">
      <alignment horizontal="left" vertical="center" wrapText="1"/>
    </xf>
    <xf numFmtId="0" fontId="6" fillId="0" borderId="13" xfId="0" applyFont="1" applyBorder="1" applyAlignment="1">
      <alignment horizontal="left" vertical="center" wrapText="1"/>
    </xf>
    <xf numFmtId="168" fontId="6" fillId="0" borderId="13" xfId="1" applyNumberFormat="1" applyFont="1" applyBorder="1"/>
    <xf numFmtId="1" fontId="6" fillId="4" borderId="2" xfId="1" applyNumberFormat="1" applyFont="1" applyFill="1" applyBorder="1" applyAlignment="1">
      <alignment horizontal="left" vertical="center" wrapText="1" readingOrder="2"/>
    </xf>
    <xf numFmtId="1" fontId="6" fillId="4" borderId="8" xfId="1" applyNumberFormat="1" applyFont="1" applyFill="1" applyBorder="1" applyAlignment="1">
      <alignment horizontal="left" vertical="center" wrapText="1" readingOrder="2"/>
    </xf>
    <xf numFmtId="0" fontId="7" fillId="0" borderId="3" xfId="0" applyFont="1" applyBorder="1" applyAlignment="1">
      <alignment vertical="center" wrapText="1"/>
    </xf>
    <xf numFmtId="3" fontId="6" fillId="0" borderId="9" xfId="1" applyNumberFormat="1" applyFont="1" applyBorder="1" applyAlignment="1">
      <alignment horizontal="left" vertical="center" wrapText="1"/>
    </xf>
    <xf numFmtId="3" fontId="6" fillId="0" borderId="2" xfId="1" applyNumberFormat="1" applyFont="1" applyBorder="1" applyAlignment="1">
      <alignment horizontal="left" vertical="center" wrapText="1"/>
    </xf>
    <xf numFmtId="3" fontId="6" fillId="0" borderId="7" xfId="1" applyNumberFormat="1" applyFont="1" applyBorder="1" applyAlignment="1">
      <alignment horizontal="left" vertical="center" wrapText="1"/>
    </xf>
    <xf numFmtId="3" fontId="6" fillId="0" borderId="4" xfId="1" applyNumberFormat="1" applyFont="1" applyBorder="1" applyAlignment="1">
      <alignment horizontal="left" vertical="center" wrapText="1"/>
    </xf>
    <xf numFmtId="0" fontId="5" fillId="0" borderId="0" xfId="0" applyFont="1" applyAlignment="1">
      <alignment horizontal="center" vertical="center" wrapText="1"/>
    </xf>
    <xf numFmtId="0" fontId="0" fillId="5" borderId="0" xfId="0" applyFill="1"/>
    <xf numFmtId="0" fontId="5" fillId="0" borderId="0" xfId="0" applyFont="1" applyAlignment="1">
      <alignment vertical="center" wrapText="1"/>
    </xf>
    <xf numFmtId="3" fontId="6" fillId="0" borderId="6" xfId="0" applyNumberFormat="1" applyFont="1" applyFill="1" applyBorder="1" applyAlignment="1">
      <alignment vertical="center" wrapText="1"/>
    </xf>
    <xf numFmtId="3" fontId="6" fillId="4" borderId="0" xfId="0" applyNumberFormat="1" applyFont="1" applyFill="1" applyBorder="1" applyAlignment="1">
      <alignment horizontal="left" vertical="center" wrapText="1"/>
    </xf>
    <xf numFmtId="0" fontId="5" fillId="0" borderId="12" xfId="0" applyFont="1" applyBorder="1" applyAlignment="1">
      <alignment vertical="center" wrapText="1"/>
    </xf>
    <xf numFmtId="164" fontId="5" fillId="0" borderId="0" xfId="1" applyFont="1" applyAlignment="1">
      <alignment vertical="center" wrapText="1"/>
    </xf>
    <xf numFmtId="0" fontId="6" fillId="0" borderId="3" xfId="0" applyFont="1" applyBorder="1" applyAlignment="1">
      <alignment horizontal="right" vertical="center"/>
    </xf>
    <xf numFmtId="0" fontId="9" fillId="0" borderId="11" xfId="0" applyFont="1" applyBorder="1" applyAlignment="1">
      <alignment vertical="center" wrapText="1"/>
    </xf>
    <xf numFmtId="3" fontId="6" fillId="0" borderId="8" xfId="1" applyNumberFormat="1" applyFont="1" applyBorder="1" applyAlignment="1">
      <alignment horizontal="left" vertical="center" wrapText="1" readingOrder="2"/>
    </xf>
    <xf numFmtId="0" fontId="0" fillId="0" borderId="0" xfId="0" applyBorder="1" applyAlignment="1">
      <alignment horizontal="right"/>
    </xf>
    <xf numFmtId="0" fontId="6" fillId="0" borderId="4" xfId="0" applyFont="1" applyBorder="1" applyAlignment="1">
      <alignment horizontal="right" vertical="center"/>
    </xf>
    <xf numFmtId="2" fontId="6" fillId="0" borderId="3" xfId="0" applyNumberFormat="1" applyFont="1" applyFill="1" applyBorder="1" applyAlignment="1">
      <alignment horizontal="left" vertical="center" wrapText="1" readingOrder="2"/>
    </xf>
    <xf numFmtId="164" fontId="8" fillId="0" borderId="11" xfId="1" applyFont="1" applyBorder="1" applyAlignment="1">
      <alignment horizontal="right" vertical="center" wrapText="1"/>
    </xf>
    <xf numFmtId="164" fontId="8" fillId="0" borderId="9" xfId="1" applyFont="1" applyBorder="1" applyAlignment="1">
      <alignment horizontal="right" vertical="center" wrapText="1"/>
    </xf>
    <xf numFmtId="164" fontId="8" fillId="0" borderId="2" xfId="1" applyFont="1" applyBorder="1" applyAlignment="1">
      <alignment horizontal="right" vertical="center" wrapText="1"/>
    </xf>
    <xf numFmtId="164" fontId="8" fillId="0" borderId="7" xfId="1" applyFont="1" applyBorder="1" applyAlignment="1">
      <alignment horizontal="right" vertical="center" wrapText="1"/>
    </xf>
    <xf numFmtId="164" fontId="8" fillId="0" borderId="4" xfId="1" applyFont="1" applyBorder="1" applyAlignment="1">
      <alignment horizontal="right" vertical="center" wrapText="1"/>
    </xf>
    <xf numFmtId="0" fontId="0" fillId="7" borderId="0" xfId="0" applyFill="1"/>
    <xf numFmtId="164" fontId="8" fillId="4" borderId="2" xfId="1" applyFont="1" applyFill="1" applyBorder="1" applyAlignment="1">
      <alignment horizontal="right" vertical="center" wrapText="1"/>
    </xf>
    <xf numFmtId="0" fontId="0" fillId="0" borderId="0" xfId="0" applyFill="1"/>
    <xf numFmtId="2" fontId="6" fillId="0" borderId="4" xfId="0" applyNumberFormat="1" applyFont="1" applyFill="1" applyBorder="1" applyAlignment="1">
      <alignment horizontal="left" vertical="center" wrapText="1" readingOrder="2"/>
    </xf>
    <xf numFmtId="0" fontId="1" fillId="0" borderId="0" xfId="0" applyFont="1"/>
    <xf numFmtId="3" fontId="6" fillId="0" borderId="4" xfId="1" applyNumberFormat="1" applyFont="1" applyBorder="1" applyAlignment="1">
      <alignment horizontal="left" vertical="center" wrapText="1" readingOrder="2"/>
    </xf>
    <xf numFmtId="3" fontId="6" fillId="0" borderId="9" xfId="1" applyNumberFormat="1" applyFont="1" applyBorder="1" applyAlignment="1">
      <alignment horizontal="left" vertical="center" wrapText="1" readingOrder="2"/>
    </xf>
    <xf numFmtId="0" fontId="13" fillId="0" borderId="0" xfId="0" applyFont="1"/>
    <xf numFmtId="0" fontId="12" fillId="0" borderId="0" xfId="0" applyFont="1" applyBorder="1" applyAlignment="1">
      <alignment horizontal="right" vertical="center" wrapText="1"/>
    </xf>
    <xf numFmtId="0" fontId="15" fillId="0" borderId="0" xfId="0" applyFont="1" applyAlignment="1">
      <alignment horizontal="center" vertical="center" wrapText="1"/>
    </xf>
    <xf numFmtId="3" fontId="6" fillId="4" borderId="4" xfId="0" applyNumberFormat="1" applyFont="1" applyFill="1" applyBorder="1" applyAlignment="1">
      <alignment horizontal="left" vertical="center" wrapText="1"/>
    </xf>
    <xf numFmtId="3" fontId="6" fillId="4" borderId="2" xfId="1" applyNumberFormat="1" applyFont="1" applyFill="1" applyBorder="1" applyAlignment="1">
      <alignment vertical="center" wrapText="1" readingOrder="2"/>
    </xf>
    <xf numFmtId="3" fontId="6" fillId="4" borderId="0" xfId="1" applyNumberFormat="1" applyFont="1" applyFill="1" applyBorder="1" applyAlignment="1">
      <alignment vertical="center" wrapText="1" readingOrder="2"/>
    </xf>
    <xf numFmtId="3" fontId="6" fillId="4" borderId="8" xfId="1" applyNumberFormat="1" applyFont="1" applyFill="1" applyBorder="1" applyAlignment="1">
      <alignment vertical="center" wrapText="1" readingOrder="2"/>
    </xf>
    <xf numFmtId="3" fontId="6" fillId="4" borderId="9" xfId="1" applyNumberFormat="1" applyFont="1" applyFill="1" applyBorder="1" applyAlignment="1">
      <alignment vertical="center" wrapText="1" readingOrder="2"/>
    </xf>
    <xf numFmtId="0" fontId="6" fillId="0" borderId="0" xfId="0" applyFont="1" applyFill="1" applyBorder="1" applyAlignment="1">
      <alignment horizontal="left" vertical="center" wrapText="1"/>
    </xf>
    <xf numFmtId="0" fontId="6" fillId="0" borderId="4" xfId="0" applyFont="1" applyFill="1" applyBorder="1" applyAlignment="1">
      <alignment horizontal="left" vertical="center" wrapText="1"/>
    </xf>
    <xf numFmtId="1" fontId="6" fillId="0" borderId="13" xfId="0" applyNumberFormat="1" applyFont="1" applyFill="1" applyBorder="1" applyAlignment="1">
      <alignment horizontal="left" vertical="center" wrapText="1"/>
    </xf>
    <xf numFmtId="3" fontId="6" fillId="0" borderId="13" xfId="0" applyNumberFormat="1" applyFont="1" applyFill="1" applyBorder="1" applyAlignment="1">
      <alignment horizontal="left" vertical="center" wrapText="1"/>
    </xf>
    <xf numFmtId="3" fontId="6" fillId="4" borderId="6" xfId="0" applyNumberFormat="1" applyFont="1" applyFill="1" applyBorder="1" applyAlignment="1">
      <alignment vertical="center" wrapText="1"/>
    </xf>
    <xf numFmtId="0" fontId="6" fillId="4" borderId="4" xfId="0" applyFont="1" applyFill="1" applyBorder="1" applyAlignment="1">
      <alignment horizontal="left" vertical="center" wrapText="1"/>
    </xf>
    <xf numFmtId="0" fontId="6" fillId="0" borderId="13" xfId="0" applyFont="1" applyFill="1" applyBorder="1" applyAlignment="1">
      <alignment horizontal="left" vertical="center" wrapText="1"/>
    </xf>
    <xf numFmtId="166" fontId="6" fillId="0" borderId="0" xfId="0" applyNumberFormat="1" applyFont="1" applyFill="1" applyBorder="1" applyAlignment="1">
      <alignment horizontal="left" vertical="center" wrapText="1"/>
    </xf>
    <xf numFmtId="166" fontId="6" fillId="0" borderId="4" xfId="0" applyNumberFormat="1" applyFont="1" applyFill="1" applyBorder="1" applyAlignment="1">
      <alignment horizontal="left" vertical="center" wrapText="1"/>
    </xf>
    <xf numFmtId="3" fontId="6" fillId="4" borderId="0" xfId="1" applyNumberFormat="1" applyFont="1" applyFill="1" applyBorder="1" applyAlignment="1">
      <alignment horizontal="left" vertical="center" wrapText="1" readingOrder="2"/>
    </xf>
    <xf numFmtId="3" fontId="6" fillId="4" borderId="8" xfId="1" applyNumberFormat="1" applyFont="1" applyFill="1" applyBorder="1" applyAlignment="1">
      <alignment horizontal="left" vertical="center" wrapText="1" readingOrder="2"/>
    </xf>
    <xf numFmtId="3" fontId="6" fillId="4" borderId="2" xfId="1" applyNumberFormat="1" applyFont="1" applyFill="1" applyBorder="1" applyAlignment="1">
      <alignment horizontal="left" vertical="center" wrapText="1" readingOrder="2"/>
    </xf>
    <xf numFmtId="3" fontId="6" fillId="4" borderId="4" xfId="1" applyNumberFormat="1" applyFont="1" applyFill="1" applyBorder="1" applyAlignment="1">
      <alignment horizontal="left" vertical="center" wrapText="1" readingOrder="2"/>
    </xf>
    <xf numFmtId="3" fontId="6" fillId="4" borderId="11" xfId="1" applyNumberFormat="1" applyFont="1" applyFill="1" applyBorder="1" applyAlignment="1">
      <alignment horizontal="left" vertical="center" wrapText="1" readingOrder="2"/>
    </xf>
    <xf numFmtId="3" fontId="6" fillId="4" borderId="7" xfId="1" applyNumberFormat="1" applyFont="1" applyFill="1" applyBorder="1" applyAlignment="1">
      <alignment horizontal="left" vertical="center" wrapText="1" readingOrder="2"/>
    </xf>
    <xf numFmtId="164" fontId="7" fillId="6" borderId="14" xfId="1" applyFont="1" applyFill="1" applyBorder="1" applyAlignment="1">
      <alignment horizontal="center" vertical="center" wrapText="1"/>
    </xf>
    <xf numFmtId="0" fontId="11" fillId="0" borderId="0" xfId="0" applyFont="1" applyAlignment="1">
      <alignment horizontal="center" vertical="center"/>
    </xf>
    <xf numFmtId="0" fontId="8" fillId="0" borderId="0" xfId="0" applyFont="1" applyAlignment="1">
      <alignment horizontal="center"/>
    </xf>
    <xf numFmtId="0" fontId="8" fillId="0" borderId="14" xfId="0" applyFont="1" applyBorder="1" applyAlignment="1">
      <alignment horizontal="center"/>
    </xf>
    <xf numFmtId="1" fontId="11" fillId="0" borderId="14" xfId="0" applyNumberFormat="1" applyFont="1" applyBorder="1" applyAlignment="1">
      <alignment horizontal="center" vertical="center"/>
    </xf>
    <xf numFmtId="166" fontId="8" fillId="0" borderId="14" xfId="0" applyNumberFormat="1" applyFont="1" applyBorder="1" applyAlignment="1">
      <alignment horizontal="center"/>
    </xf>
    <xf numFmtId="0" fontId="8" fillId="0" borderId="0" xfId="0" applyNumberFormat="1" applyFont="1" applyAlignment="1">
      <alignment horizontal="center"/>
    </xf>
    <xf numFmtId="3" fontId="6" fillId="0" borderId="8" xfId="1" applyNumberFormat="1" applyFont="1" applyBorder="1" applyAlignment="1">
      <alignment horizontal="left" vertical="center" wrapText="1"/>
    </xf>
    <xf numFmtId="3" fontId="6" fillId="4" borderId="4" xfId="0" applyNumberFormat="1" applyFont="1" applyFill="1" applyBorder="1" applyAlignment="1">
      <alignment vertical="center" wrapText="1"/>
    </xf>
    <xf numFmtId="3" fontId="6" fillId="4" borderId="13" xfId="0" applyNumberFormat="1" applyFont="1" applyFill="1" applyBorder="1" applyAlignment="1">
      <alignment vertical="center" wrapText="1"/>
    </xf>
    <xf numFmtId="3" fontId="6" fillId="0" borderId="0" xfId="0" applyNumberFormat="1" applyFont="1" applyFill="1" applyBorder="1" applyAlignment="1">
      <alignment vertical="center" wrapText="1"/>
    </xf>
    <xf numFmtId="3" fontId="6" fillId="0" borderId="13" xfId="0" applyNumberFormat="1" applyFont="1" applyFill="1" applyBorder="1" applyAlignment="1">
      <alignment vertical="center" wrapText="1"/>
    </xf>
    <xf numFmtId="165" fontId="6" fillId="0" borderId="8" xfId="0" applyNumberFormat="1" applyFont="1" applyBorder="1" applyAlignment="1">
      <alignment horizontal="left" vertical="center" wrapText="1"/>
    </xf>
    <xf numFmtId="165" fontId="6" fillId="0" borderId="4" xfId="0" applyNumberFormat="1" applyFont="1" applyBorder="1" applyAlignment="1">
      <alignment horizontal="left" vertical="center" wrapText="1"/>
    </xf>
    <xf numFmtId="165" fontId="6" fillId="0" borderId="2" xfId="0" applyNumberFormat="1" applyFont="1" applyBorder="1" applyAlignment="1">
      <alignment horizontal="left" vertical="center" wrapText="1"/>
    </xf>
    <xf numFmtId="165" fontId="6" fillId="0" borderId="7" xfId="0" applyNumberFormat="1" applyFont="1" applyBorder="1" applyAlignment="1">
      <alignment horizontal="left" vertical="center" wrapText="1"/>
    </xf>
    <xf numFmtId="165" fontId="6" fillId="0" borderId="0" xfId="0" applyNumberFormat="1" applyFont="1" applyBorder="1" applyAlignment="1">
      <alignment horizontal="left" vertical="center" wrapText="1"/>
    </xf>
    <xf numFmtId="4" fontId="6" fillId="0" borderId="2" xfId="1" applyNumberFormat="1" applyFont="1" applyBorder="1" applyAlignment="1">
      <alignment horizontal="left" vertical="center" wrapText="1"/>
    </xf>
    <xf numFmtId="4" fontId="6" fillId="0" borderId="4" xfId="1" applyNumberFormat="1" applyFont="1" applyBorder="1" applyAlignment="1">
      <alignment horizontal="left" vertical="center" wrapText="1"/>
    </xf>
    <xf numFmtId="4" fontId="6" fillId="0" borderId="8" xfId="1" applyNumberFormat="1" applyFont="1" applyBorder="1" applyAlignment="1">
      <alignment horizontal="left" vertical="center" wrapText="1"/>
    </xf>
    <xf numFmtId="164" fontId="21" fillId="0" borderId="0" xfId="1" applyFont="1" applyAlignment="1">
      <alignment vertical="center" wrapText="1"/>
    </xf>
    <xf numFmtId="0" fontId="5" fillId="0" borderId="0" xfId="0" applyFont="1" applyAlignment="1">
      <alignment horizontal="center" vertical="center" wrapText="1"/>
    </xf>
    <xf numFmtId="0" fontId="7" fillId="0" borderId="0" xfId="0" applyFont="1" applyAlignment="1">
      <alignment horizontal="right" vertical="center" wrapText="1"/>
    </xf>
    <xf numFmtId="0" fontId="7" fillId="0" borderId="0" xfId="0" applyFont="1" applyBorder="1" applyAlignment="1">
      <alignment horizontal="right" vertical="center" wrapText="1"/>
    </xf>
    <xf numFmtId="164" fontId="1" fillId="0" borderId="0" xfId="1" applyFont="1"/>
    <xf numFmtId="0" fontId="7" fillId="0" borderId="0" xfId="0" applyFont="1" applyAlignment="1">
      <alignment vertical="center" wrapText="1"/>
    </xf>
    <xf numFmtId="3" fontId="6" fillId="0" borderId="3" xfId="0" applyNumberFormat="1" applyFont="1" applyFill="1" applyBorder="1" applyAlignment="1">
      <alignment horizontal="left" vertical="center" wrapText="1"/>
    </xf>
    <xf numFmtId="0" fontId="8" fillId="0" borderId="0" xfId="0" applyFont="1" applyAlignment="1">
      <alignment horizontal="center" vertical="center"/>
    </xf>
    <xf numFmtId="0" fontId="8" fillId="0" borderId="0" xfId="0" applyNumberFormat="1" applyFont="1" applyAlignment="1">
      <alignment horizontal="center" vertical="center"/>
    </xf>
    <xf numFmtId="0" fontId="1" fillId="0" borderId="0" xfId="0" applyNumberFormat="1" applyFont="1"/>
    <xf numFmtId="3" fontId="6" fillId="8" borderId="13" xfId="1" applyNumberFormat="1" applyFont="1" applyFill="1" applyBorder="1" applyAlignment="1">
      <alignment horizontal="left" vertical="center" wrapText="1" readingOrder="2"/>
    </xf>
    <xf numFmtId="3" fontId="16" fillId="8" borderId="13" xfId="1" applyNumberFormat="1" applyFont="1" applyFill="1" applyBorder="1" applyAlignment="1">
      <alignment horizontal="left" vertical="center" wrapText="1" readingOrder="2"/>
    </xf>
    <xf numFmtId="166" fontId="6" fillId="8" borderId="13" xfId="1" applyNumberFormat="1" applyFont="1" applyFill="1" applyBorder="1" applyAlignment="1">
      <alignment horizontal="left" vertical="center" wrapText="1" readingOrder="2"/>
    </xf>
    <xf numFmtId="0" fontId="5" fillId="0" borderId="12" xfId="0" quotePrefix="1" applyFont="1" applyBorder="1" applyAlignment="1">
      <alignment horizontal="right" vertical="center" wrapText="1"/>
    </xf>
    <xf numFmtId="164" fontId="5" fillId="0" borderId="0" xfId="1" quotePrefix="1" applyFont="1" applyAlignment="1">
      <alignment horizontal="right" vertical="center" wrapText="1"/>
    </xf>
    <xf numFmtId="0" fontId="7" fillId="0" borderId="0" xfId="0" applyFont="1" applyBorder="1" applyAlignment="1">
      <alignment horizontal="right" vertical="center" wrapText="1"/>
    </xf>
    <xf numFmtId="164" fontId="8" fillId="0" borderId="0" xfId="1" applyFont="1" applyBorder="1" applyAlignment="1">
      <alignment horizontal="right" vertical="center" wrapText="1"/>
    </xf>
    <xf numFmtId="164" fontId="8" fillId="0" borderId="13" xfId="1" applyFont="1" applyBorder="1" applyAlignment="1">
      <alignment horizontal="right" vertical="center" wrapText="1"/>
    </xf>
    <xf numFmtId="3" fontId="6" fillId="4" borderId="13" xfId="1" applyNumberFormat="1" applyFont="1" applyFill="1" applyBorder="1" applyAlignment="1">
      <alignment horizontal="left" vertical="center" wrapText="1" readingOrder="2"/>
    </xf>
    <xf numFmtId="3" fontId="6" fillId="0" borderId="7" xfId="1" applyNumberFormat="1" applyFont="1" applyBorder="1" applyAlignment="1">
      <alignment horizontal="left" vertical="center" wrapText="1" readingOrder="2"/>
    </xf>
    <xf numFmtId="164" fontId="10" fillId="9" borderId="5" xfId="1" applyFont="1" applyFill="1" applyBorder="1" applyAlignment="1">
      <alignment horizontal="right" vertical="center" wrapText="1"/>
    </xf>
    <xf numFmtId="164" fontId="8" fillId="0" borderId="11" xfId="1" applyFont="1" applyBorder="1" applyAlignment="1">
      <alignment horizontal="right" vertical="center" wrapText="1"/>
    </xf>
    <xf numFmtId="164" fontId="8" fillId="0" borderId="0" xfId="1" applyFont="1" applyBorder="1" applyAlignment="1">
      <alignment horizontal="right" vertical="center" wrapText="1"/>
    </xf>
    <xf numFmtId="0" fontId="4" fillId="0" borderId="11" xfId="0" applyFont="1" applyBorder="1" applyAlignment="1">
      <alignment horizontal="right" vertical="center" wrapText="1"/>
    </xf>
    <xf numFmtId="3" fontId="6" fillId="0" borderId="11" xfId="1" applyNumberFormat="1" applyFont="1" applyBorder="1" applyAlignment="1">
      <alignment horizontal="left" vertical="center" wrapText="1"/>
    </xf>
    <xf numFmtId="4" fontId="6" fillId="0" borderId="11" xfId="1" applyNumberFormat="1" applyFont="1" applyBorder="1" applyAlignment="1">
      <alignment horizontal="left" vertical="center" wrapText="1"/>
    </xf>
    <xf numFmtId="165" fontId="6" fillId="0" borderId="11" xfId="0" applyNumberFormat="1" applyFont="1" applyBorder="1" applyAlignment="1">
      <alignment horizontal="left" vertical="center" wrapText="1"/>
    </xf>
    <xf numFmtId="4" fontId="6" fillId="4" borderId="7" xfId="1" applyNumberFormat="1" applyFont="1" applyFill="1" applyBorder="1" applyAlignment="1">
      <alignment vertical="center" wrapText="1"/>
    </xf>
    <xf numFmtId="4" fontId="6" fillId="0" borderId="0" xfId="1" applyNumberFormat="1" applyFont="1" applyBorder="1" applyAlignment="1">
      <alignment horizontal="left" vertical="center" wrapText="1"/>
    </xf>
    <xf numFmtId="3" fontId="20" fillId="8" borderId="13" xfId="0" applyNumberFormat="1" applyFont="1" applyFill="1" applyBorder="1" applyAlignment="1">
      <alignment vertical="center" wrapText="1"/>
    </xf>
    <xf numFmtId="3" fontId="6" fillId="4" borderId="7" xfId="1" applyNumberFormat="1" applyFont="1" applyFill="1" applyBorder="1" applyAlignment="1">
      <alignment vertical="center" wrapText="1"/>
    </xf>
    <xf numFmtId="4" fontId="6" fillId="0" borderId="7" xfId="1" applyNumberFormat="1" applyFont="1" applyBorder="1" applyAlignment="1">
      <alignment horizontal="left" vertical="center" wrapText="1"/>
    </xf>
    <xf numFmtId="0" fontId="19" fillId="0" borderId="4" xfId="0" applyFont="1" applyFill="1" applyBorder="1" applyAlignment="1">
      <alignment horizontal="right" vertical="center" wrapText="1"/>
    </xf>
    <xf numFmtId="0" fontId="19" fillId="0" borderId="0" xfId="0" applyFont="1" applyFill="1" applyBorder="1" applyAlignment="1">
      <alignment horizontal="right" vertical="center" wrapText="1"/>
    </xf>
    <xf numFmtId="1" fontId="6" fillId="0" borderId="4" xfId="0" applyNumberFormat="1" applyFont="1" applyFill="1" applyBorder="1" applyAlignment="1">
      <alignment horizontal="left" vertical="center" wrapText="1"/>
    </xf>
    <xf numFmtId="167" fontId="5" fillId="0" borderId="0" xfId="0" applyNumberFormat="1" applyFont="1" applyAlignment="1">
      <alignment horizontal="center" vertical="center" wrapText="1"/>
    </xf>
    <xf numFmtId="0" fontId="19" fillId="0" borderId="13" xfId="0" applyFont="1" applyBorder="1" applyAlignment="1">
      <alignment vertical="center" wrapText="1"/>
    </xf>
    <xf numFmtId="3" fontId="19" fillId="8" borderId="13" xfId="1" applyNumberFormat="1" applyFont="1" applyFill="1" applyBorder="1" applyAlignment="1">
      <alignment horizontal="right" vertical="center" wrapText="1" readingOrder="2"/>
    </xf>
    <xf numFmtId="0" fontId="6" fillId="4" borderId="13" xfId="0" applyFont="1" applyFill="1" applyBorder="1" applyAlignment="1">
      <alignment horizontal="left" vertical="center" wrapText="1"/>
    </xf>
    <xf numFmtId="166" fontId="6" fillId="11" borderId="13" xfId="1" applyNumberFormat="1" applyFont="1" applyFill="1" applyBorder="1" applyAlignment="1">
      <alignment horizontal="left" vertical="center" wrapText="1" readingOrder="2"/>
    </xf>
    <xf numFmtId="1" fontId="6" fillId="11" borderId="13" xfId="0" applyNumberFormat="1" applyFont="1" applyFill="1" applyBorder="1" applyAlignment="1">
      <alignment vertical="center" wrapText="1"/>
    </xf>
    <xf numFmtId="3" fontId="6" fillId="4" borderId="3" xfId="0" applyNumberFormat="1" applyFont="1" applyFill="1" applyBorder="1" applyAlignment="1">
      <alignment vertical="center" wrapText="1"/>
    </xf>
    <xf numFmtId="0" fontId="5" fillId="0" borderId="12" xfId="0" quotePrefix="1" applyFont="1" applyBorder="1" applyAlignment="1">
      <alignment horizontal="right" vertical="center" wrapText="1"/>
    </xf>
    <xf numFmtId="3" fontId="6" fillId="4" borderId="3" xfId="0" applyNumberFormat="1" applyFont="1" applyFill="1" applyBorder="1" applyAlignment="1">
      <alignment horizontal="left" vertical="center" wrapText="1"/>
    </xf>
    <xf numFmtId="3" fontId="6" fillId="4" borderId="3" xfId="1" applyNumberFormat="1" applyFont="1" applyFill="1" applyBorder="1" applyAlignment="1">
      <alignment vertical="center" wrapText="1" readingOrder="2"/>
    </xf>
    <xf numFmtId="3" fontId="6" fillId="4" borderId="7" xfId="1" applyNumberFormat="1" applyFont="1" applyFill="1" applyBorder="1" applyAlignment="1">
      <alignment vertical="center" wrapText="1" readingOrder="2"/>
    </xf>
    <xf numFmtId="3" fontId="6" fillId="8" borderId="13" xfId="1" applyNumberFormat="1" applyFont="1" applyFill="1" applyBorder="1" applyAlignment="1">
      <alignment vertical="center" wrapText="1" readingOrder="2"/>
    </xf>
    <xf numFmtId="3" fontId="6" fillId="4" borderId="4" xfId="1" applyNumberFormat="1" applyFont="1" applyFill="1" applyBorder="1" applyAlignment="1">
      <alignment vertical="center" wrapText="1" readingOrder="2"/>
    </xf>
    <xf numFmtId="164" fontId="10" fillId="9" borderId="5" xfId="1" applyFont="1" applyFill="1" applyBorder="1" applyAlignment="1">
      <alignment horizontal="right" vertical="center" wrapText="1"/>
    </xf>
    <xf numFmtId="0" fontId="4" fillId="0" borderId="0" xfId="0" applyFont="1" applyBorder="1" applyAlignment="1">
      <alignment horizontal="right" vertical="center" wrapText="1"/>
    </xf>
    <xf numFmtId="0" fontId="4" fillId="0" borderId="2" xfId="0" applyFont="1" applyBorder="1" applyAlignment="1">
      <alignment horizontal="right" vertical="center" wrapText="1"/>
    </xf>
    <xf numFmtId="0" fontId="4" fillId="0" borderId="9" xfId="0" applyFont="1" applyBorder="1" applyAlignment="1">
      <alignment horizontal="right" vertical="center" wrapText="1"/>
    </xf>
    <xf numFmtId="0" fontId="4" fillId="0" borderId="4" xfId="0" applyFont="1" applyBorder="1" applyAlignment="1">
      <alignment horizontal="right" vertical="center" wrapText="1"/>
    </xf>
    <xf numFmtId="4" fontId="6" fillId="10" borderId="13" xfId="1" applyNumberFormat="1" applyFont="1" applyFill="1" applyBorder="1" applyAlignment="1">
      <alignment horizontal="left" vertical="center" wrapText="1" readingOrder="2"/>
    </xf>
    <xf numFmtId="169" fontId="6" fillId="10" borderId="13" xfId="1" applyNumberFormat="1" applyFont="1" applyFill="1" applyBorder="1" applyAlignment="1">
      <alignment horizontal="left" vertical="center" wrapText="1" readingOrder="2"/>
    </xf>
    <xf numFmtId="164" fontId="10" fillId="9" borderId="5" xfId="1" applyFont="1" applyFill="1" applyBorder="1" applyAlignment="1">
      <alignment horizontal="right" vertical="center" wrapText="1"/>
    </xf>
    <xf numFmtId="164" fontId="8" fillId="4" borderId="4" xfId="1" applyFont="1" applyFill="1" applyBorder="1" applyAlignment="1">
      <alignment horizontal="right" vertical="center" wrapText="1"/>
    </xf>
    <xf numFmtId="164" fontId="8" fillId="0" borderId="8" xfId="1" applyFont="1" applyBorder="1" applyAlignment="1">
      <alignment horizontal="right" vertical="center" wrapText="1"/>
    </xf>
    <xf numFmtId="0" fontId="7" fillId="0" borderId="0" xfId="0" applyFont="1" applyBorder="1" applyAlignment="1">
      <alignment horizontal="right" vertical="center" wrapText="1" readingOrder="2"/>
    </xf>
    <xf numFmtId="0" fontId="4" fillId="0" borderId="3" xfId="0" applyFont="1" applyBorder="1" applyAlignment="1">
      <alignment horizontal="right" vertical="center" wrapText="1"/>
    </xf>
    <xf numFmtId="166" fontId="6" fillId="0" borderId="13" xfId="0" applyNumberFormat="1" applyFont="1" applyFill="1" applyBorder="1" applyAlignment="1">
      <alignment horizontal="left" vertical="center" wrapText="1"/>
    </xf>
    <xf numFmtId="167" fontId="6" fillId="8" borderId="13" xfId="1" applyNumberFormat="1" applyFont="1" applyFill="1" applyBorder="1" applyAlignment="1">
      <alignment horizontal="left" vertical="center" wrapText="1" readingOrder="2"/>
    </xf>
    <xf numFmtId="0" fontId="22" fillId="0" borderId="0" xfId="0" applyFont="1" applyAlignment="1">
      <alignment horizontal="center" vertical="center"/>
    </xf>
    <xf numFmtId="166" fontId="6" fillId="0" borderId="0" xfId="1" applyNumberFormat="1" applyFont="1" applyBorder="1" applyAlignment="1">
      <alignment horizontal="left" vertical="center" wrapText="1" readingOrder="2"/>
    </xf>
    <xf numFmtId="166" fontId="6" fillId="0" borderId="2" xfId="1" applyNumberFormat="1" applyFont="1" applyBorder="1" applyAlignment="1">
      <alignment horizontal="left" vertical="center" wrapText="1" readingOrder="2"/>
    </xf>
    <xf numFmtId="166" fontId="6" fillId="0" borderId="4" xfId="1" applyNumberFormat="1" applyFont="1" applyBorder="1" applyAlignment="1">
      <alignment horizontal="left" vertical="center" wrapText="1" readingOrder="2"/>
    </xf>
    <xf numFmtId="166" fontId="6" fillId="0" borderId="13" xfId="1" applyNumberFormat="1" applyFont="1" applyBorder="1" applyAlignment="1">
      <alignment horizontal="left" vertical="center" wrapText="1" readingOrder="2"/>
    </xf>
    <xf numFmtId="166" fontId="6" fillId="0" borderId="8" xfId="1" applyNumberFormat="1" applyFont="1" applyBorder="1" applyAlignment="1">
      <alignment horizontal="left" vertical="center" wrapText="1" readingOrder="2"/>
    </xf>
    <xf numFmtId="166" fontId="6" fillId="0" borderId="2" xfId="1" applyNumberFormat="1" applyFont="1" applyFill="1" applyBorder="1" applyAlignment="1">
      <alignment horizontal="left" vertical="center" wrapText="1" readingOrder="2"/>
    </xf>
    <xf numFmtId="166" fontId="6" fillId="0" borderId="4" xfId="1" applyNumberFormat="1" applyFont="1" applyFill="1" applyBorder="1" applyAlignment="1">
      <alignment horizontal="left" vertical="center" wrapText="1" readingOrder="2"/>
    </xf>
    <xf numFmtId="166" fontId="6" fillId="0" borderId="13" xfId="1" applyNumberFormat="1" applyFont="1" applyFill="1" applyBorder="1" applyAlignment="1">
      <alignment horizontal="left" vertical="center" wrapText="1" readingOrder="2"/>
    </xf>
    <xf numFmtId="166" fontId="6" fillId="0" borderId="0" xfId="1" applyNumberFormat="1" applyFont="1" applyFill="1" applyBorder="1" applyAlignment="1">
      <alignment horizontal="left" vertical="center" wrapText="1" readingOrder="2"/>
    </xf>
    <xf numFmtId="0" fontId="7" fillId="4" borderId="0" xfId="0" applyFont="1" applyFill="1" applyBorder="1" applyAlignment="1">
      <alignment horizontal="right" readingOrder="2"/>
    </xf>
    <xf numFmtId="167" fontId="6" fillId="4" borderId="8" xfId="1" applyNumberFormat="1" applyFont="1" applyFill="1" applyBorder="1" applyAlignment="1">
      <alignment horizontal="left" vertical="center" wrapText="1" readingOrder="2"/>
    </xf>
    <xf numFmtId="167" fontId="6" fillId="4" borderId="0" xfId="1" applyNumberFormat="1" applyFont="1" applyFill="1" applyBorder="1" applyAlignment="1">
      <alignment horizontal="left" vertical="center" wrapText="1" readingOrder="2"/>
    </xf>
    <xf numFmtId="167" fontId="6" fillId="4" borderId="13" xfId="1" applyNumberFormat="1" applyFont="1" applyFill="1" applyBorder="1" applyAlignment="1">
      <alignment horizontal="left" vertical="center" wrapText="1" readingOrder="2"/>
    </xf>
    <xf numFmtId="167" fontId="6" fillId="4" borderId="7" xfId="1" applyNumberFormat="1" applyFont="1" applyFill="1" applyBorder="1" applyAlignment="1">
      <alignment horizontal="left" vertical="center" wrapText="1" readingOrder="2"/>
    </xf>
    <xf numFmtId="0" fontId="7" fillId="4" borderId="0" xfId="0" applyFont="1" applyFill="1" applyBorder="1" applyAlignment="1">
      <alignment horizontal="right" vertical="center" wrapText="1" readingOrder="2"/>
    </xf>
    <xf numFmtId="1" fontId="6" fillId="0" borderId="0" xfId="0" applyNumberFormat="1" applyFont="1" applyFill="1" applyBorder="1" applyAlignment="1">
      <alignment horizontal="left" vertical="center" wrapText="1"/>
    </xf>
    <xf numFmtId="167" fontId="6" fillId="4" borderId="4" xfId="0" applyNumberFormat="1" applyFont="1" applyFill="1" applyBorder="1" applyAlignment="1">
      <alignment horizontal="left" vertical="center" wrapText="1"/>
    </xf>
    <xf numFmtId="167" fontId="6" fillId="4" borderId="13" xfId="0" applyNumberFormat="1" applyFont="1" applyFill="1" applyBorder="1" applyAlignment="1">
      <alignment horizontal="left" vertical="center" wrapText="1"/>
    </xf>
    <xf numFmtId="3" fontId="16" fillId="4" borderId="8" xfId="1" applyNumberFormat="1" applyFont="1" applyFill="1" applyBorder="1" applyAlignment="1">
      <alignment horizontal="left" vertical="center" wrapText="1" readingOrder="2"/>
    </xf>
    <xf numFmtId="3" fontId="16" fillId="4" borderId="0" xfId="1" applyNumberFormat="1" applyFont="1" applyFill="1" applyBorder="1" applyAlignment="1">
      <alignment horizontal="left" vertical="center" wrapText="1" readingOrder="2"/>
    </xf>
    <xf numFmtId="3" fontId="16" fillId="4" borderId="7" xfId="1" applyNumberFormat="1" applyFont="1" applyFill="1" applyBorder="1" applyAlignment="1">
      <alignment horizontal="left" vertical="center" wrapText="1" readingOrder="2"/>
    </xf>
    <xf numFmtId="3" fontId="16" fillId="4" borderId="2" xfId="1" applyNumberFormat="1" applyFont="1" applyFill="1" applyBorder="1" applyAlignment="1">
      <alignment horizontal="left" vertical="center" wrapText="1" readingOrder="2"/>
    </xf>
    <xf numFmtId="3" fontId="6" fillId="0" borderId="6" xfId="0" applyNumberFormat="1" applyFont="1" applyFill="1" applyBorder="1" applyAlignment="1">
      <alignment horizontal="left" vertical="center" wrapText="1" readingOrder="2"/>
    </xf>
    <xf numFmtId="164" fontId="8" fillId="4" borderId="9" xfId="1" applyFont="1" applyFill="1" applyBorder="1" applyAlignment="1">
      <alignment horizontal="right" vertical="center" wrapText="1"/>
    </xf>
    <xf numFmtId="166" fontId="6" fillId="4" borderId="0" xfId="1" applyNumberFormat="1" applyFont="1" applyFill="1" applyBorder="1" applyAlignment="1">
      <alignment horizontal="left" vertical="center" wrapText="1" readingOrder="2"/>
    </xf>
    <xf numFmtId="166" fontId="6" fillId="4" borderId="5" xfId="1" applyNumberFormat="1" applyFont="1" applyFill="1" applyBorder="1" applyAlignment="1">
      <alignment horizontal="left" vertical="center" wrapText="1" readingOrder="2"/>
    </xf>
    <xf numFmtId="166" fontId="6" fillId="4" borderId="7" xfId="1" applyNumberFormat="1" applyFont="1" applyFill="1" applyBorder="1" applyAlignment="1">
      <alignment horizontal="left" vertical="center" wrapText="1" readingOrder="2"/>
    </xf>
    <xf numFmtId="166" fontId="6" fillId="4" borderId="2" xfId="1" applyNumberFormat="1" applyFont="1" applyFill="1" applyBorder="1" applyAlignment="1">
      <alignment horizontal="left" vertical="center" wrapText="1" readingOrder="2"/>
    </xf>
    <xf numFmtId="3" fontId="6" fillId="4" borderId="11" xfId="1" applyNumberFormat="1" applyFont="1" applyFill="1" applyBorder="1" applyAlignment="1">
      <alignment vertical="center" wrapText="1" readingOrder="2"/>
    </xf>
    <xf numFmtId="166" fontId="6" fillId="4" borderId="11" xfId="1" applyNumberFormat="1" applyFont="1" applyFill="1" applyBorder="1" applyAlignment="1">
      <alignment horizontal="left" vertical="center" wrapText="1" readingOrder="2"/>
    </xf>
    <xf numFmtId="166" fontId="6" fillId="4" borderId="8" xfId="1" applyNumberFormat="1" applyFont="1" applyFill="1" applyBorder="1" applyAlignment="1">
      <alignment horizontal="left" vertical="center" wrapText="1" readingOrder="2"/>
    </xf>
    <xf numFmtId="166" fontId="6" fillId="4" borderId="4" xfId="1" applyNumberFormat="1" applyFont="1" applyFill="1" applyBorder="1" applyAlignment="1">
      <alignment horizontal="left" vertical="center" wrapText="1" readingOrder="2"/>
    </xf>
    <xf numFmtId="166" fontId="6" fillId="4" borderId="1" xfId="1" applyNumberFormat="1" applyFont="1" applyFill="1" applyBorder="1" applyAlignment="1">
      <alignment horizontal="left" vertical="center" wrapText="1" readingOrder="2"/>
    </xf>
    <xf numFmtId="3" fontId="6" fillId="11" borderId="4" xfId="1" applyNumberFormat="1" applyFont="1" applyFill="1" applyBorder="1" applyAlignment="1">
      <alignment horizontal="left" vertical="center" wrapText="1" readingOrder="2"/>
    </xf>
    <xf numFmtId="164" fontId="8" fillId="0" borderId="0" xfId="1" applyFont="1" applyBorder="1" applyAlignment="1">
      <alignment horizontal="right" vertical="center" wrapText="1"/>
    </xf>
    <xf numFmtId="0" fontId="0" fillId="0" borderId="15" xfId="0" applyBorder="1"/>
    <xf numFmtId="0" fontId="8" fillId="0" borderId="14" xfId="0" applyFont="1" applyBorder="1" applyAlignment="1">
      <alignment vertical="center"/>
    </xf>
    <xf numFmtId="0" fontId="8" fillId="0" borderId="0" xfId="0" applyFont="1"/>
    <xf numFmtId="0" fontId="8" fillId="0" borderId="14" xfId="0" applyFont="1" applyBorder="1" applyAlignment="1">
      <alignment vertical="center" wrapText="1"/>
    </xf>
    <xf numFmtId="0" fontId="21" fillId="0" borderId="15" xfId="0" applyFont="1" applyBorder="1" applyAlignment="1">
      <alignment vertical="center" wrapText="1"/>
    </xf>
    <xf numFmtId="0" fontId="21" fillId="0" borderId="16" xfId="0" applyFont="1" applyFill="1" applyBorder="1" applyAlignment="1">
      <alignment vertical="center"/>
    </xf>
    <xf numFmtId="0" fontId="21" fillId="0" borderId="15" xfId="0" applyFont="1" applyFill="1" applyBorder="1" applyAlignment="1">
      <alignment vertical="center"/>
    </xf>
    <xf numFmtId="0" fontId="8" fillId="0" borderId="14" xfId="0" applyFont="1" applyBorder="1" applyAlignment="1">
      <alignment horizontal="center" vertical="center"/>
    </xf>
    <xf numFmtId="0" fontId="8" fillId="0" borderId="17" xfId="0" applyFont="1" applyBorder="1" applyAlignment="1">
      <alignment horizontal="center" vertical="center"/>
    </xf>
    <xf numFmtId="0" fontId="8" fillId="0" borderId="14" xfId="0" applyFont="1" applyFill="1" applyBorder="1" applyAlignment="1">
      <alignment horizontal="center" vertical="center" wrapText="1"/>
    </xf>
    <xf numFmtId="167" fontId="6" fillId="4" borderId="2" xfId="1" applyNumberFormat="1" applyFont="1" applyFill="1" applyBorder="1" applyAlignment="1">
      <alignment horizontal="left" vertical="center" wrapText="1" readingOrder="2"/>
    </xf>
    <xf numFmtId="167" fontId="6" fillId="4" borderId="4" xfId="1" applyNumberFormat="1" applyFont="1" applyFill="1" applyBorder="1" applyAlignment="1">
      <alignment horizontal="left" vertical="center" wrapText="1" readingOrder="2"/>
    </xf>
    <xf numFmtId="3" fontId="6" fillId="4" borderId="9" xfId="1" applyNumberFormat="1" applyFont="1" applyFill="1" applyBorder="1" applyAlignment="1">
      <alignment horizontal="left" vertical="center" wrapText="1" readingOrder="2"/>
    </xf>
    <xf numFmtId="3" fontId="16" fillId="4" borderId="9" xfId="1" applyNumberFormat="1" applyFont="1" applyFill="1" applyBorder="1" applyAlignment="1">
      <alignment horizontal="left" vertical="center" wrapText="1" readingOrder="2"/>
    </xf>
    <xf numFmtId="167" fontId="6" fillId="4" borderId="9" xfId="1" applyNumberFormat="1" applyFont="1" applyFill="1" applyBorder="1" applyAlignment="1">
      <alignment horizontal="left" vertical="center" wrapText="1" readingOrder="2"/>
    </xf>
    <xf numFmtId="3" fontId="8" fillId="0" borderId="14" xfId="0" applyNumberFormat="1" applyFont="1" applyBorder="1" applyAlignment="1">
      <alignment horizontal="center"/>
    </xf>
    <xf numFmtId="0" fontId="6" fillId="4" borderId="0" xfId="0" applyFont="1" applyFill="1" applyBorder="1" applyAlignment="1">
      <alignment horizontal="left" vertical="center" wrapText="1"/>
    </xf>
    <xf numFmtId="1" fontId="6" fillId="4" borderId="4" xfId="0" applyNumberFormat="1" applyFont="1" applyFill="1" applyBorder="1" applyAlignment="1">
      <alignment horizontal="left" vertical="center" wrapText="1"/>
    </xf>
    <xf numFmtId="0" fontId="19" fillId="0" borderId="13" xfId="0" applyFont="1" applyFill="1" applyBorder="1" applyAlignment="1">
      <alignment horizontal="right" vertical="center" wrapText="1"/>
    </xf>
    <xf numFmtId="1" fontId="6" fillId="4" borderId="13" xfId="0" applyNumberFormat="1" applyFont="1" applyFill="1" applyBorder="1" applyAlignment="1">
      <alignment vertical="center" wrapText="1"/>
    </xf>
    <xf numFmtId="0" fontId="19" fillId="4" borderId="12" xfId="0" applyFont="1" applyFill="1" applyBorder="1" applyAlignment="1">
      <alignment vertical="center" wrapText="1"/>
    </xf>
    <xf numFmtId="1" fontId="6" fillId="11" borderId="12" xfId="0" applyNumberFormat="1" applyFont="1" applyFill="1" applyBorder="1" applyAlignment="1">
      <alignment vertical="center" wrapText="1"/>
    </xf>
    <xf numFmtId="0" fontId="6" fillId="4" borderId="12" xfId="0" applyFont="1" applyFill="1" applyBorder="1" applyAlignment="1">
      <alignment horizontal="left" vertical="center" wrapText="1"/>
    </xf>
    <xf numFmtId="3" fontId="6" fillId="11" borderId="12" xfId="0" applyNumberFormat="1" applyFont="1" applyFill="1" applyBorder="1" applyAlignment="1">
      <alignment horizontal="left" vertical="center" wrapText="1"/>
    </xf>
    <xf numFmtId="3" fontId="6" fillId="4" borderId="12" xfId="0" applyNumberFormat="1" applyFont="1" applyFill="1" applyBorder="1" applyAlignment="1">
      <alignment horizontal="left" vertical="center" wrapText="1"/>
    </xf>
    <xf numFmtId="167" fontId="6" fillId="4" borderId="12" xfId="0" applyNumberFormat="1" applyFont="1" applyFill="1" applyBorder="1" applyAlignment="1">
      <alignment horizontal="left" vertical="center" wrapText="1"/>
    </xf>
    <xf numFmtId="0" fontId="19" fillId="0" borderId="4" xfId="0" applyFont="1" applyFill="1" applyBorder="1" applyAlignment="1">
      <alignment horizontal="right" vertical="center" wrapText="1"/>
    </xf>
    <xf numFmtId="3" fontId="6" fillId="0" borderId="8" xfId="1" applyNumberFormat="1" applyFont="1" applyFill="1" applyBorder="1" applyAlignment="1">
      <alignment vertical="center" wrapText="1" readingOrder="2"/>
    </xf>
    <xf numFmtId="3" fontId="6" fillId="0" borderId="2" xfId="1" applyNumberFormat="1" applyFont="1" applyFill="1" applyBorder="1" applyAlignment="1">
      <alignment vertical="center" wrapText="1" readingOrder="2"/>
    </xf>
    <xf numFmtId="3" fontId="6" fillId="0" borderId="7" xfId="1" applyNumberFormat="1" applyFont="1" applyFill="1" applyBorder="1" applyAlignment="1">
      <alignment vertical="center" wrapText="1" readingOrder="2"/>
    </xf>
    <xf numFmtId="3" fontId="6" fillId="0" borderId="4" xfId="1" applyNumberFormat="1" applyFont="1" applyFill="1" applyBorder="1" applyAlignment="1">
      <alignment vertical="center" wrapText="1" readingOrder="2"/>
    </xf>
    <xf numFmtId="3" fontId="6" fillId="0" borderId="9" xfId="1" applyNumberFormat="1" applyFont="1" applyFill="1" applyBorder="1" applyAlignment="1">
      <alignment vertical="center" wrapText="1" readingOrder="2"/>
    </xf>
    <xf numFmtId="3" fontId="6" fillId="0" borderId="3" xfId="1" applyNumberFormat="1" applyFont="1" applyFill="1" applyBorder="1" applyAlignment="1">
      <alignment vertical="center" wrapText="1" readingOrder="2"/>
    </xf>
    <xf numFmtId="0" fontId="7" fillId="0" borderId="0" xfId="0" applyFont="1" applyAlignment="1">
      <alignment horizontal="right" vertical="center" wrapText="1"/>
    </xf>
    <xf numFmtId="0" fontId="5" fillId="0" borderId="0" xfId="0" applyFont="1" applyAlignment="1">
      <alignment horizontal="center" vertical="center" wrapText="1"/>
    </xf>
    <xf numFmtId="0" fontId="7" fillId="0" borderId="0" xfId="0" applyFont="1" applyAlignment="1">
      <alignment horizontal="right" vertical="center" wrapText="1"/>
    </xf>
    <xf numFmtId="164" fontId="10" fillId="9" borderId="5" xfId="1" applyFont="1" applyFill="1" applyBorder="1" applyAlignment="1">
      <alignment horizontal="right" vertical="center" wrapText="1"/>
    </xf>
    <xf numFmtId="0" fontId="7" fillId="0" borderId="0" xfId="0" applyFont="1" applyBorder="1" applyAlignment="1">
      <alignment horizontal="right" vertical="center" wrapText="1"/>
    </xf>
    <xf numFmtId="0" fontId="10" fillId="9" borderId="5" xfId="1" applyNumberFormat="1" applyFont="1" applyFill="1" applyBorder="1" applyAlignment="1">
      <alignment horizontal="right" vertical="center" wrapText="1"/>
    </xf>
    <xf numFmtId="0" fontId="6" fillId="0" borderId="0" xfId="0" applyFont="1" applyBorder="1" applyAlignment="1">
      <alignment horizontal="right" vertical="center"/>
    </xf>
    <xf numFmtId="3" fontId="6" fillId="0" borderId="0" xfId="0" applyNumberFormat="1" applyFont="1" applyFill="1" applyBorder="1" applyAlignment="1">
      <alignment horizontal="left" vertical="center" wrapText="1"/>
    </xf>
    <xf numFmtId="2" fontId="6" fillId="0" borderId="0" xfId="0" applyNumberFormat="1" applyFont="1" applyFill="1" applyBorder="1" applyAlignment="1">
      <alignment horizontal="left" vertical="center" wrapText="1" readingOrder="2"/>
    </xf>
    <xf numFmtId="0" fontId="5" fillId="0" borderId="0" xfId="0" applyFont="1" applyBorder="1" applyAlignment="1">
      <alignment vertical="center" wrapText="1"/>
    </xf>
    <xf numFmtId="164" fontId="10" fillId="9" borderId="0" xfId="1" applyFont="1" applyFill="1" applyBorder="1" applyAlignment="1">
      <alignment horizontal="right" vertical="center" wrapText="1"/>
    </xf>
    <xf numFmtId="0" fontId="7" fillId="0" borderId="0" xfId="0" applyFont="1" applyBorder="1" applyAlignment="1">
      <alignment horizontal="right" vertical="center" wrapText="1"/>
    </xf>
    <xf numFmtId="167" fontId="6" fillId="4" borderId="0" xfId="0" applyNumberFormat="1" applyFont="1" applyFill="1" applyBorder="1" applyAlignment="1">
      <alignment horizontal="left" vertical="center" wrapText="1"/>
    </xf>
    <xf numFmtId="0" fontId="0" fillId="4" borderId="0" xfId="0" applyFill="1"/>
    <xf numFmtId="164" fontId="7" fillId="8" borderId="4" xfId="1" applyFont="1" applyFill="1" applyBorder="1" applyAlignment="1">
      <alignment horizontal="right" vertical="center" wrapText="1"/>
    </xf>
    <xf numFmtId="164" fontId="10" fillId="9" borderId="5" xfId="1" applyFont="1" applyFill="1" applyBorder="1" applyAlignment="1">
      <alignment horizontal="right" vertical="center" wrapText="1"/>
    </xf>
    <xf numFmtId="0" fontId="9" fillId="0" borderId="11" xfId="0" applyFont="1" applyBorder="1" applyAlignment="1">
      <alignment horizontal="center" vertical="center" wrapText="1"/>
    </xf>
    <xf numFmtId="0" fontId="7" fillId="0" borderId="0" xfId="0" applyFont="1" applyAlignment="1">
      <alignment horizontal="right" vertical="center" wrapText="1"/>
    </xf>
    <xf numFmtId="0" fontId="7" fillId="0" borderId="0" xfId="0" applyFont="1" applyBorder="1" applyAlignment="1">
      <alignment horizontal="right" vertical="center" wrapText="1"/>
    </xf>
    <xf numFmtId="164" fontId="8" fillId="0" borderId="0" xfId="1" applyFont="1" applyBorder="1" applyAlignment="1">
      <alignment horizontal="right" vertical="center" wrapText="1"/>
    </xf>
    <xf numFmtId="164" fontId="17" fillId="6" borderId="18" xfId="1" applyFont="1" applyFill="1" applyBorder="1" applyAlignment="1">
      <alignment horizontal="center" vertical="center" wrapText="1"/>
    </xf>
    <xf numFmtId="166" fontId="6" fillId="0" borderId="8" xfId="1" applyNumberFormat="1" applyFont="1" applyFill="1" applyBorder="1" applyAlignment="1">
      <alignment horizontal="left" vertical="center" wrapText="1" readingOrder="2"/>
    </xf>
    <xf numFmtId="164" fontId="5" fillId="0" borderId="0" xfId="1" applyFont="1" applyAlignment="1">
      <alignment vertical="center"/>
    </xf>
    <xf numFmtId="0" fontId="7" fillId="0" borderId="0" xfId="0" applyFont="1" applyAlignment="1">
      <alignment vertical="center" readingOrder="2"/>
    </xf>
    <xf numFmtId="0" fontId="7" fillId="4" borderId="0" xfId="0" applyFont="1" applyFill="1" applyAlignment="1">
      <alignment vertical="center" wrapText="1"/>
    </xf>
    <xf numFmtId="0" fontId="6" fillId="0" borderId="6" xfId="0" applyFont="1" applyBorder="1" applyAlignment="1">
      <alignment horizontal="left" vertical="center" wrapText="1" readingOrder="1"/>
    </xf>
    <xf numFmtId="0" fontId="24" fillId="9" borderId="1" xfId="1" applyNumberFormat="1" applyFont="1" applyFill="1" applyBorder="1" applyAlignment="1">
      <alignment horizontal="left" vertical="center" wrapText="1" readingOrder="1"/>
    </xf>
    <xf numFmtId="0" fontId="24" fillId="9" borderId="1" xfId="1" quotePrefix="1" applyNumberFormat="1" applyFont="1" applyFill="1" applyBorder="1" applyAlignment="1">
      <alignment horizontal="left" vertical="center" wrapText="1" readingOrder="1"/>
    </xf>
    <xf numFmtId="0" fontId="7" fillId="0" borderId="0" xfId="0" applyFont="1" applyAlignment="1">
      <alignment vertical="center" wrapText="1" readingOrder="2"/>
    </xf>
    <xf numFmtId="0" fontId="7" fillId="0" borderId="0" xfId="0" applyFont="1" applyAlignment="1">
      <alignment horizontal="left" vertical="center" wrapText="1" readingOrder="1"/>
    </xf>
    <xf numFmtId="0" fontId="0" fillId="0" borderId="0" xfId="0" applyAlignment="1">
      <alignment horizontal="left" readingOrder="1"/>
    </xf>
    <xf numFmtId="0" fontId="6" fillId="0" borderId="8" xfId="0" applyFont="1" applyFill="1" applyBorder="1" applyAlignment="1">
      <alignment vertical="center" wrapText="1"/>
    </xf>
    <xf numFmtId="0" fontId="6" fillId="0" borderId="2" xfId="0" applyFont="1" applyFill="1" applyBorder="1" applyAlignment="1">
      <alignment vertical="center" wrapText="1"/>
    </xf>
    <xf numFmtId="0" fontId="6" fillId="0" borderId="4" xfId="0" applyFont="1" applyFill="1" applyBorder="1" applyAlignment="1">
      <alignment vertical="center" wrapText="1"/>
    </xf>
    <xf numFmtId="0" fontId="6" fillId="0" borderId="3" xfId="0" applyFont="1" applyFill="1" applyBorder="1" applyAlignment="1">
      <alignment vertical="center" wrapText="1"/>
    </xf>
    <xf numFmtId="1" fontId="6" fillId="0" borderId="13" xfId="0" applyNumberFormat="1" applyFont="1" applyFill="1" applyBorder="1" applyAlignment="1">
      <alignment vertical="center" wrapText="1"/>
    </xf>
    <xf numFmtId="164" fontId="24" fillId="9" borderId="1" xfId="1" applyFont="1" applyFill="1" applyBorder="1" applyAlignment="1">
      <alignment horizontal="left" vertical="center" wrapText="1"/>
    </xf>
    <xf numFmtId="0" fontId="25" fillId="0" borderId="0" xfId="0" applyFont="1" applyBorder="1" applyAlignment="1">
      <alignment vertical="center" wrapText="1"/>
    </xf>
    <xf numFmtId="0" fontId="1" fillId="0" borderId="0" xfId="0" applyFont="1" applyAlignment="1">
      <alignment horizontal="left" readingOrder="1"/>
    </xf>
    <xf numFmtId="0" fontId="6" fillId="0" borderId="8" xfId="0" applyFont="1" applyFill="1" applyBorder="1" applyAlignment="1">
      <alignment horizontal="left" vertical="center" wrapText="1" readingOrder="1"/>
    </xf>
    <xf numFmtId="0" fontId="6" fillId="0" borderId="2" xfId="0" applyFont="1" applyFill="1" applyBorder="1" applyAlignment="1">
      <alignment horizontal="left" vertical="center" wrapText="1" readingOrder="1"/>
    </xf>
    <xf numFmtId="0" fontId="6" fillId="0" borderId="4" xfId="0" applyFont="1" applyFill="1" applyBorder="1" applyAlignment="1">
      <alignment horizontal="left" vertical="center" wrapText="1" readingOrder="1"/>
    </xf>
    <xf numFmtId="1" fontId="6" fillId="0" borderId="13" xfId="0" applyNumberFormat="1" applyFont="1" applyFill="1" applyBorder="1" applyAlignment="1">
      <alignment horizontal="left" vertical="center" readingOrder="1"/>
    </xf>
    <xf numFmtId="1" fontId="6" fillId="0" borderId="0" xfId="0" applyNumberFormat="1" applyFont="1" applyFill="1" applyBorder="1" applyAlignment="1">
      <alignment horizontal="left" vertical="center" readingOrder="1"/>
    </xf>
    <xf numFmtId="3" fontId="6" fillId="6" borderId="13" xfId="1" applyNumberFormat="1" applyFont="1" applyFill="1" applyBorder="1" applyAlignment="1">
      <alignment horizontal="left" vertical="center" wrapText="1" readingOrder="1"/>
    </xf>
    <xf numFmtId="0" fontId="6" fillId="0" borderId="13" xfId="0" applyFont="1" applyFill="1" applyBorder="1" applyAlignment="1">
      <alignment horizontal="left" vertical="center" wrapText="1" readingOrder="1"/>
    </xf>
    <xf numFmtId="0" fontId="6" fillId="0" borderId="3" xfId="0" applyFont="1" applyFill="1" applyBorder="1" applyAlignment="1">
      <alignment horizontal="left" vertical="center" wrapText="1" readingOrder="1"/>
    </xf>
    <xf numFmtId="0" fontId="25" fillId="0" borderId="0" xfId="0" applyFont="1" applyAlignment="1">
      <alignment horizontal="left" vertical="center"/>
    </xf>
    <xf numFmtId="164" fontId="9" fillId="6" borderId="7" xfId="1" applyFont="1" applyFill="1" applyBorder="1" applyAlignment="1">
      <alignment horizontal="left" vertical="center" wrapText="1" readingOrder="1"/>
    </xf>
    <xf numFmtId="3" fontId="6" fillId="4" borderId="3" xfId="1" applyNumberFormat="1" applyFont="1" applyFill="1" applyBorder="1" applyAlignment="1">
      <alignment horizontal="left" vertical="center" wrapText="1" readingOrder="2"/>
    </xf>
    <xf numFmtId="164" fontId="10" fillId="9" borderId="5" xfId="1" applyFont="1" applyFill="1" applyBorder="1" applyAlignment="1">
      <alignment horizontal="right" vertical="center" wrapText="1"/>
    </xf>
    <xf numFmtId="0" fontId="24" fillId="9" borderId="1" xfId="1" applyNumberFormat="1" applyFont="1" applyFill="1" applyBorder="1" applyAlignment="1">
      <alignment horizontal="left" vertical="center" wrapText="1" readingOrder="1"/>
    </xf>
    <xf numFmtId="0" fontId="9" fillId="0" borderId="11" xfId="0" applyFont="1" applyBorder="1" applyAlignment="1">
      <alignment horizontal="left" vertical="center" wrapText="1"/>
    </xf>
    <xf numFmtId="164" fontId="24" fillId="9" borderId="1" xfId="1" applyFont="1" applyFill="1" applyBorder="1" applyAlignment="1">
      <alignment horizontal="left" vertical="center" wrapText="1"/>
    </xf>
    <xf numFmtId="164" fontId="24" fillId="9" borderId="1" xfId="1" applyFont="1" applyFill="1" applyBorder="1" applyAlignment="1">
      <alignment horizontal="left" vertical="center" wrapText="1" readingOrder="1"/>
    </xf>
    <xf numFmtId="0" fontId="7" fillId="0" borderId="11" xfId="0" applyFont="1" applyBorder="1" applyAlignment="1">
      <alignment vertical="center" wrapText="1"/>
    </xf>
    <xf numFmtId="164" fontId="7" fillId="8" borderId="4" xfId="1" applyFont="1" applyFill="1" applyBorder="1" applyAlignment="1">
      <alignment horizontal="right" vertical="center" wrapText="1"/>
    </xf>
    <xf numFmtId="0" fontId="9" fillId="0" borderId="11" xfId="0" applyFont="1" applyBorder="1" applyAlignment="1">
      <alignment horizontal="center" vertical="center" wrapText="1"/>
    </xf>
    <xf numFmtId="164" fontId="9" fillId="8" borderId="1" xfId="1" applyFont="1" applyFill="1" applyBorder="1" applyAlignment="1">
      <alignment horizontal="left" vertical="center" wrapText="1" readingOrder="1"/>
    </xf>
    <xf numFmtId="164" fontId="24" fillId="9" borderId="0" xfId="1" applyFont="1" applyFill="1" applyBorder="1" applyAlignment="1">
      <alignment horizontal="left" vertical="center" wrapText="1" readingOrder="1"/>
    </xf>
    <xf numFmtId="164" fontId="21" fillId="0" borderId="12" xfId="1" applyFont="1" applyBorder="1" applyAlignment="1">
      <alignment vertical="center" wrapText="1"/>
    </xf>
    <xf numFmtId="164" fontId="27" fillId="0" borderId="12" xfId="1" applyFont="1" applyBorder="1" applyAlignment="1">
      <alignment vertical="center" wrapText="1"/>
    </xf>
    <xf numFmtId="0" fontId="6" fillId="0" borderId="7" xfId="2" applyFont="1" applyBorder="1" applyAlignment="1">
      <alignment horizontal="left" vertical="center" readingOrder="1"/>
    </xf>
    <xf numFmtId="164" fontId="6" fillId="0" borderId="13" xfId="1" applyFont="1" applyBorder="1" applyAlignment="1">
      <alignment horizontal="left" vertical="center" wrapText="1" readingOrder="1"/>
    </xf>
    <xf numFmtId="164" fontId="6" fillId="0" borderId="7" xfId="1" applyFont="1" applyBorder="1" applyAlignment="1">
      <alignment horizontal="left" vertical="center" wrapText="1" readingOrder="1"/>
    </xf>
    <xf numFmtId="164" fontId="6" fillId="0" borderId="9" xfId="1" applyFont="1" applyBorder="1" applyAlignment="1">
      <alignment horizontal="left" vertical="center" wrapText="1" readingOrder="1"/>
    </xf>
    <xf numFmtId="164" fontId="6" fillId="0" borderId="2" xfId="1" applyFont="1" applyBorder="1" applyAlignment="1">
      <alignment horizontal="left" vertical="center" wrapText="1" readingOrder="1"/>
    </xf>
    <xf numFmtId="164" fontId="6" fillId="0" borderId="4" xfId="1" applyFont="1" applyBorder="1" applyAlignment="1">
      <alignment horizontal="left" vertical="center" wrapText="1" readingOrder="1"/>
    </xf>
    <xf numFmtId="164" fontId="6" fillId="0" borderId="19" xfId="1" applyFont="1" applyBorder="1" applyAlignment="1">
      <alignment horizontal="left" vertical="center" wrapText="1" readingOrder="1"/>
    </xf>
    <xf numFmtId="3" fontId="6" fillId="0" borderId="9" xfId="1" applyNumberFormat="1" applyFont="1" applyBorder="1" applyAlignment="1">
      <alignment horizontal="left" vertical="center" wrapText="1" readingOrder="1"/>
    </xf>
    <xf numFmtId="0" fontId="6" fillId="0" borderId="2" xfId="2" applyFont="1" applyBorder="1" applyAlignment="1">
      <alignment horizontal="left" vertical="center" readingOrder="1"/>
    </xf>
    <xf numFmtId="164" fontId="6" fillId="4" borderId="2" xfId="1" applyFont="1" applyFill="1" applyBorder="1" applyAlignment="1">
      <alignment horizontal="left" vertical="center" wrapText="1" readingOrder="1"/>
    </xf>
    <xf numFmtId="0" fontId="28" fillId="0" borderId="0" xfId="0" applyFont="1"/>
    <xf numFmtId="0" fontId="7" fillId="0" borderId="0" xfId="0" applyFont="1"/>
    <xf numFmtId="0" fontId="6" fillId="8" borderId="13" xfId="0" applyFont="1" applyFill="1" applyBorder="1" applyAlignment="1">
      <alignment horizontal="left" vertical="center" wrapText="1" readingOrder="1"/>
    </xf>
    <xf numFmtId="0" fontId="25" fillId="0" borderId="0" xfId="0" applyFont="1" applyAlignment="1">
      <alignment horizontal="left" vertical="center" readingOrder="1"/>
    </xf>
    <xf numFmtId="164" fontId="25" fillId="0" borderId="0" xfId="1" applyFont="1" applyAlignment="1">
      <alignment horizontal="left" vertical="center" wrapText="1" readingOrder="1"/>
    </xf>
    <xf numFmtId="164" fontId="9" fillId="8" borderId="7" xfId="1" applyFont="1" applyFill="1" applyBorder="1" applyAlignment="1">
      <alignment horizontal="left" vertical="center" wrapText="1" readingOrder="1"/>
    </xf>
    <xf numFmtId="0" fontId="25" fillId="0" borderId="0" xfId="0" quotePrefix="1" applyFont="1" applyAlignment="1">
      <alignment vertical="center" wrapText="1" readingOrder="1"/>
    </xf>
    <xf numFmtId="0" fontId="19" fillId="0" borderId="1" xfId="0" applyFont="1" applyBorder="1" applyAlignment="1">
      <alignment horizontal="center" vertical="center" wrapText="1"/>
    </xf>
    <xf numFmtId="0" fontId="6" fillId="0" borderId="0" xfId="0" applyFont="1" applyAlignment="1">
      <alignment horizontal="center" vertical="center" wrapText="1"/>
    </xf>
    <xf numFmtId="0" fontId="24" fillId="9" borderId="1" xfId="1" applyNumberFormat="1" applyFont="1" applyFill="1" applyBorder="1" applyAlignment="1">
      <alignment horizontal="right" vertical="center" wrapText="1" readingOrder="1"/>
    </xf>
    <xf numFmtId="0" fontId="9" fillId="0" borderId="11" xfId="0" applyFont="1" applyBorder="1" applyAlignment="1">
      <alignment horizontal="center" vertical="center" wrapText="1" readingOrder="2"/>
    </xf>
    <xf numFmtId="0" fontId="9" fillId="0" borderId="11" xfId="1" applyNumberFormat="1" applyFont="1" applyBorder="1" applyAlignment="1">
      <alignment horizontal="center" vertical="center" wrapText="1" readingOrder="2"/>
    </xf>
    <xf numFmtId="0" fontId="9" fillId="0" borderId="11" xfId="1" applyNumberFormat="1" applyFont="1" applyBorder="1" applyAlignment="1">
      <alignment horizontal="center" vertical="center" wrapText="1"/>
    </xf>
    <xf numFmtId="0" fontId="7" fillId="4" borderId="0" xfId="0" applyFont="1" applyFill="1" applyBorder="1" applyAlignment="1">
      <alignment vertical="center" wrapText="1" readingOrder="2"/>
    </xf>
    <xf numFmtId="0" fontId="9" fillId="0" borderId="0" xfId="0" applyFont="1" applyAlignment="1">
      <alignment vertical="center" wrapText="1" readingOrder="1"/>
    </xf>
    <xf numFmtId="0" fontId="6" fillId="0" borderId="0" xfId="0" applyFont="1" applyFill="1" applyBorder="1" applyAlignment="1">
      <alignment vertical="center" wrapText="1"/>
    </xf>
    <xf numFmtId="1" fontId="6" fillId="4" borderId="4" xfId="0" applyNumberFormat="1" applyFont="1" applyFill="1" applyBorder="1" applyAlignment="1">
      <alignment vertical="center" wrapText="1"/>
    </xf>
    <xf numFmtId="3" fontId="6" fillId="11" borderId="0" xfId="1" applyNumberFormat="1" applyFont="1" applyFill="1" applyBorder="1" applyAlignment="1">
      <alignment horizontal="left" vertical="center" wrapText="1" readingOrder="2"/>
    </xf>
    <xf numFmtId="0" fontId="26" fillId="0" borderId="0" xfId="0" applyFont="1" applyFill="1" applyBorder="1" applyAlignment="1">
      <alignment vertical="center" wrapText="1"/>
    </xf>
    <xf numFmtId="1" fontId="6" fillId="0" borderId="20" xfId="0" applyNumberFormat="1" applyFont="1" applyFill="1" applyBorder="1" applyAlignment="1">
      <alignment horizontal="left" vertical="center" wrapText="1"/>
    </xf>
    <xf numFmtId="3" fontId="6" fillId="0" borderId="4" xfId="0" applyNumberFormat="1" applyFont="1" applyFill="1" applyBorder="1" applyAlignment="1">
      <alignment vertical="center" wrapText="1"/>
    </xf>
    <xf numFmtId="3" fontId="6" fillId="11" borderId="13" xfId="1" applyNumberFormat="1" applyFont="1" applyFill="1" applyBorder="1" applyAlignment="1">
      <alignment horizontal="left" vertical="center" wrapText="1" readingOrder="2"/>
    </xf>
    <xf numFmtId="0" fontId="0" fillId="0" borderId="0" xfId="0" applyNumberFormat="1" applyAlignment="1">
      <alignment horizontal="left" wrapText="1"/>
    </xf>
    <xf numFmtId="0" fontId="5" fillId="0" borderId="0" xfId="0" applyFont="1" applyAlignment="1">
      <alignment horizontal="center" vertical="center"/>
    </xf>
    <xf numFmtId="0" fontId="25" fillId="0" borderId="0" xfId="0" quotePrefix="1" applyFont="1" applyAlignment="1">
      <alignment horizontal="center" vertical="center" wrapText="1" readingOrder="1"/>
    </xf>
    <xf numFmtId="0" fontId="5" fillId="0" borderId="0" xfId="0" applyFont="1" applyAlignment="1">
      <alignment horizontal="center" vertical="center" wrapText="1"/>
    </xf>
    <xf numFmtId="0" fontId="7" fillId="0" borderId="5" xfId="0" applyFont="1" applyBorder="1" applyAlignment="1">
      <alignment horizontal="right" vertical="center" wrapText="1" readingOrder="2"/>
    </xf>
    <xf numFmtId="0" fontId="25" fillId="0" borderId="12" xfId="0" applyFont="1" applyBorder="1" applyAlignment="1">
      <alignment horizontal="left" vertical="center" wrapText="1"/>
    </xf>
    <xf numFmtId="0" fontId="5" fillId="0" borderId="12" xfId="0" quotePrefix="1" applyFont="1" applyBorder="1" applyAlignment="1">
      <alignment horizontal="right" vertical="center" wrapText="1"/>
    </xf>
    <xf numFmtId="0" fontId="5" fillId="0" borderId="12" xfId="0" applyFont="1" applyBorder="1" applyAlignment="1">
      <alignment horizontal="right" vertical="center" wrapText="1"/>
    </xf>
    <xf numFmtId="0" fontId="10" fillId="9" borderId="5" xfId="1" quotePrefix="1" applyNumberFormat="1" applyFont="1" applyFill="1" applyBorder="1" applyAlignment="1">
      <alignment horizontal="right" vertical="center" wrapText="1" readingOrder="2"/>
    </xf>
    <xf numFmtId="0" fontId="10" fillId="9" borderId="1" xfId="1" quotePrefix="1" applyNumberFormat="1" applyFont="1" applyFill="1" applyBorder="1" applyAlignment="1">
      <alignment horizontal="right" vertical="center" wrapText="1" readingOrder="2"/>
    </xf>
    <xf numFmtId="0" fontId="7" fillId="0" borderId="11" xfId="0" applyFont="1" applyBorder="1" applyAlignment="1">
      <alignment horizontal="right" vertical="center" wrapText="1"/>
    </xf>
    <xf numFmtId="0" fontId="7" fillId="0" borderId="0" xfId="0" applyFont="1" applyAlignment="1">
      <alignment horizontal="right" vertical="center" wrapText="1"/>
    </xf>
    <xf numFmtId="0" fontId="9" fillId="0" borderId="5" xfId="0" applyFont="1" applyBorder="1" applyAlignment="1">
      <alignment horizontal="left" vertical="center" wrapText="1" readingOrder="1"/>
    </xf>
    <xf numFmtId="0" fontId="9" fillId="0" borderId="0" xfId="0" applyFont="1" applyAlignment="1">
      <alignment horizontal="left" vertical="center" wrapText="1" readingOrder="1"/>
    </xf>
    <xf numFmtId="0" fontId="9" fillId="4" borderId="0" xfId="0" applyFont="1" applyFill="1" applyAlignment="1">
      <alignment horizontal="left" vertical="center" wrapText="1" readingOrder="1"/>
    </xf>
    <xf numFmtId="0" fontId="7" fillId="0" borderId="0" xfId="0" applyFont="1" applyAlignment="1">
      <alignment horizontal="right" vertical="center" wrapText="1" readingOrder="2"/>
    </xf>
    <xf numFmtId="0" fontId="7" fillId="4" borderId="0" xfId="0" applyFont="1" applyFill="1" applyAlignment="1">
      <alignment horizontal="right" vertical="center" wrapText="1" readingOrder="2"/>
    </xf>
    <xf numFmtId="0" fontId="9" fillId="0" borderId="11" xfId="0" applyFont="1" applyBorder="1" applyAlignment="1">
      <alignment horizontal="left" vertical="center" wrapText="1"/>
    </xf>
    <xf numFmtId="164" fontId="10" fillId="9" borderId="5" xfId="1" applyFont="1" applyFill="1" applyBorder="1" applyAlignment="1">
      <alignment horizontal="right" vertical="center" wrapText="1"/>
    </xf>
    <xf numFmtId="164" fontId="10" fillId="9" borderId="1" xfId="1" applyFont="1" applyFill="1" applyBorder="1" applyAlignment="1">
      <alignment horizontal="right" vertical="center" wrapText="1"/>
    </xf>
    <xf numFmtId="0" fontId="7" fillId="0" borderId="0" xfId="0" applyFont="1" applyBorder="1" applyAlignment="1">
      <alignment horizontal="right" vertical="center" wrapText="1" readingOrder="2"/>
    </xf>
    <xf numFmtId="164" fontId="10" fillId="9" borderId="5" xfId="1" applyFont="1" applyFill="1" applyBorder="1" applyAlignment="1">
      <alignment horizontal="center" vertical="center" wrapText="1"/>
    </xf>
    <xf numFmtId="164" fontId="10" fillId="9" borderId="1" xfId="1" applyFont="1" applyFill="1" applyBorder="1" applyAlignment="1">
      <alignment horizontal="center" vertical="center" wrapText="1"/>
    </xf>
    <xf numFmtId="0" fontId="10" fillId="9" borderId="5" xfId="1" applyNumberFormat="1" applyFont="1" applyFill="1" applyBorder="1" applyAlignment="1">
      <alignment horizontal="center" vertical="center" wrapText="1"/>
    </xf>
    <xf numFmtId="0" fontId="24" fillId="9" borderId="1" xfId="1" quotePrefix="1" applyNumberFormat="1" applyFont="1" applyFill="1" applyBorder="1" applyAlignment="1">
      <alignment horizontal="left" vertical="center" wrapText="1" readingOrder="1"/>
    </xf>
    <xf numFmtId="0" fontId="24" fillId="9" borderId="1" xfId="1" applyNumberFormat="1" applyFont="1" applyFill="1" applyBorder="1" applyAlignment="1">
      <alignment horizontal="left" vertical="center" wrapText="1" readingOrder="1"/>
    </xf>
    <xf numFmtId="165" fontId="6" fillId="0" borderId="9" xfId="0" applyNumberFormat="1" applyFont="1" applyFill="1" applyBorder="1" applyAlignment="1">
      <alignment horizontal="right" vertical="center" wrapText="1" readingOrder="2"/>
    </xf>
    <xf numFmtId="165" fontId="6" fillId="0" borderId="2" xfId="0" applyNumberFormat="1" applyFont="1" applyFill="1" applyBorder="1" applyAlignment="1">
      <alignment horizontal="right" vertical="center" wrapText="1" readingOrder="2"/>
    </xf>
    <xf numFmtId="165" fontId="6" fillId="0" borderId="3" xfId="0" applyNumberFormat="1" applyFont="1" applyFill="1" applyBorder="1" applyAlignment="1">
      <alignment horizontal="right" vertical="center" wrapText="1" readingOrder="2"/>
    </xf>
    <xf numFmtId="0" fontId="19" fillId="0" borderId="2" xfId="0" applyFont="1" applyFill="1" applyBorder="1" applyAlignment="1">
      <alignment horizontal="right" vertical="center" wrapText="1"/>
    </xf>
    <xf numFmtId="0" fontId="19" fillId="0" borderId="13" xfId="0" applyFont="1" applyFill="1" applyBorder="1" applyAlignment="1">
      <alignment horizontal="right" vertical="center" wrapText="1"/>
    </xf>
    <xf numFmtId="0" fontId="19" fillId="0" borderId="4" xfId="0" applyFont="1" applyFill="1" applyBorder="1" applyAlignment="1">
      <alignment horizontal="right" vertical="center" wrapText="1"/>
    </xf>
    <xf numFmtId="0" fontId="5" fillId="0" borderId="0" xfId="0" quotePrefix="1" applyFont="1" applyAlignment="1">
      <alignment horizontal="center" vertical="center" wrapText="1" readingOrder="2"/>
    </xf>
    <xf numFmtId="164" fontId="18" fillId="9" borderId="5" xfId="1" applyFont="1" applyFill="1" applyBorder="1" applyAlignment="1">
      <alignment horizontal="right" vertical="center" wrapText="1"/>
    </xf>
    <xf numFmtId="164" fontId="18" fillId="9" borderId="1" xfId="1" applyFont="1" applyFill="1" applyBorder="1" applyAlignment="1">
      <alignment horizontal="right" vertical="center" wrapText="1"/>
    </xf>
    <xf numFmtId="164" fontId="24" fillId="9" borderId="5" xfId="1" applyFont="1" applyFill="1" applyBorder="1" applyAlignment="1">
      <alignment horizontal="left" vertical="center" wrapText="1"/>
    </xf>
    <xf numFmtId="164" fontId="24" fillId="9" borderId="1" xfId="1" applyFont="1" applyFill="1" applyBorder="1" applyAlignment="1">
      <alignment horizontal="left" vertical="center" wrapText="1"/>
    </xf>
    <xf numFmtId="1" fontId="19" fillId="0" borderId="4" xfId="0" applyNumberFormat="1" applyFont="1" applyFill="1" applyBorder="1" applyAlignment="1">
      <alignment horizontal="right" vertical="center" wrapText="1"/>
    </xf>
    <xf numFmtId="0" fontId="7" fillId="0" borderId="11" xfId="0" applyFont="1" applyBorder="1" applyAlignment="1">
      <alignment horizontal="right" vertical="center" wrapText="1" readingOrder="2"/>
    </xf>
    <xf numFmtId="0" fontId="7" fillId="4" borderId="0" xfId="0" applyFont="1" applyFill="1" applyAlignment="1">
      <alignment horizontal="right" vertical="center" wrapText="1"/>
    </xf>
    <xf numFmtId="0" fontId="25" fillId="0" borderId="0" xfId="0" quotePrefix="1" applyFont="1" applyAlignment="1">
      <alignment horizontal="center" vertical="center" wrapText="1" readingOrder="2"/>
    </xf>
    <xf numFmtId="0" fontId="9" fillId="0" borderId="11" xfId="0" applyFont="1" applyBorder="1" applyAlignment="1">
      <alignment horizontal="center" vertical="center" wrapText="1"/>
    </xf>
    <xf numFmtId="1" fontId="19" fillId="8" borderId="13" xfId="0" applyNumberFormat="1" applyFont="1" applyFill="1" applyBorder="1" applyAlignment="1">
      <alignment horizontal="right" vertical="center" wrapText="1"/>
    </xf>
    <xf numFmtId="1" fontId="19" fillId="4" borderId="13" xfId="0" applyNumberFormat="1" applyFont="1" applyFill="1" applyBorder="1" applyAlignment="1">
      <alignment horizontal="right" vertical="center" wrapText="1"/>
    </xf>
    <xf numFmtId="0" fontId="19" fillId="0" borderId="0" xfId="0" applyFont="1" applyFill="1" applyBorder="1" applyAlignment="1">
      <alignment horizontal="right" vertical="center" wrapText="1"/>
    </xf>
    <xf numFmtId="0" fontId="7" fillId="0" borderId="0" xfId="0" applyFont="1" applyAlignment="1">
      <alignment horizontal="right" vertical="center" readingOrder="2"/>
    </xf>
    <xf numFmtId="0" fontId="19" fillId="0" borderId="8" xfId="0" applyFont="1" applyFill="1" applyBorder="1" applyAlignment="1">
      <alignment horizontal="right" vertical="center" wrapText="1"/>
    </xf>
    <xf numFmtId="0" fontId="9" fillId="0" borderId="11" xfId="0" applyFont="1" applyBorder="1" applyAlignment="1">
      <alignment horizontal="left" vertical="center" wrapText="1" readingOrder="1"/>
    </xf>
    <xf numFmtId="0" fontId="14" fillId="0" borderId="11" xfId="0" applyFont="1" applyBorder="1" applyAlignment="1">
      <alignment horizontal="left" vertical="center" wrapText="1" readingOrder="1"/>
    </xf>
    <xf numFmtId="164" fontId="24" fillId="9" borderId="5" xfId="1" applyFont="1" applyFill="1" applyBorder="1" applyAlignment="1">
      <alignment horizontal="left" vertical="center" wrapText="1" readingOrder="1"/>
    </xf>
    <xf numFmtId="164" fontId="24" fillId="9" borderId="1" xfId="1" applyFont="1" applyFill="1" applyBorder="1" applyAlignment="1">
      <alignment horizontal="left" vertical="center" wrapText="1" readingOrder="1"/>
    </xf>
    <xf numFmtId="0" fontId="25" fillId="0" borderId="0" xfId="0" quotePrefix="1" applyFont="1" applyAlignment="1">
      <alignment horizontal="center" vertical="center" wrapText="1"/>
    </xf>
    <xf numFmtId="0" fontId="25" fillId="0" borderId="0" xfId="0" applyFont="1" applyAlignment="1">
      <alignment horizontal="center" vertical="center" wrapText="1"/>
    </xf>
    <xf numFmtId="0" fontId="25" fillId="0" borderId="0" xfId="0" applyFont="1" applyBorder="1" applyAlignment="1">
      <alignment horizontal="left" vertical="center" wrapText="1"/>
    </xf>
    <xf numFmtId="0" fontId="7" fillId="0" borderId="0" xfId="0" applyFont="1" applyAlignment="1">
      <alignment horizontal="center" vertical="center" wrapText="1"/>
    </xf>
    <xf numFmtId="0" fontId="6" fillId="0" borderId="0" xfId="0" applyFont="1" applyAlignment="1">
      <alignment horizontal="left" vertical="center" wrapText="1" readingOrder="1"/>
    </xf>
    <xf numFmtId="0" fontId="9" fillId="0" borderId="11" xfId="1" applyNumberFormat="1" applyFont="1" applyBorder="1" applyAlignment="1">
      <alignment horizontal="left" vertical="center" wrapText="1" readingOrder="1"/>
    </xf>
    <xf numFmtId="0" fontId="6" fillId="0" borderId="0" xfId="0" applyFont="1" applyAlignment="1">
      <alignment horizontal="left" vertical="center" wrapText="1"/>
    </xf>
    <xf numFmtId="164" fontId="10" fillId="9" borderId="0" xfId="1" applyFont="1" applyFill="1" applyBorder="1" applyAlignment="1">
      <alignment horizontal="center" vertical="center" wrapText="1"/>
    </xf>
    <xf numFmtId="164" fontId="8" fillId="0" borderId="11" xfId="1" applyFont="1" applyBorder="1" applyAlignment="1">
      <alignment horizontal="right" vertical="center"/>
    </xf>
    <xf numFmtId="164" fontId="8" fillId="0" borderId="0" xfId="1" applyFont="1" applyBorder="1" applyAlignment="1">
      <alignment horizontal="right" vertical="center"/>
    </xf>
    <xf numFmtId="0" fontId="8" fillId="8" borderId="13" xfId="0" applyFont="1" applyFill="1" applyBorder="1" applyAlignment="1">
      <alignment horizontal="right" vertical="center" wrapText="1"/>
    </xf>
    <xf numFmtId="0" fontId="6" fillId="8" borderId="13" xfId="0" applyFont="1" applyFill="1" applyBorder="1" applyAlignment="1">
      <alignment horizontal="left" vertical="center" wrapText="1"/>
    </xf>
    <xf numFmtId="164" fontId="6" fillId="0" borderId="11" xfId="1" applyFont="1" applyBorder="1" applyAlignment="1">
      <alignment horizontal="left" vertical="center" wrapText="1"/>
    </xf>
    <xf numFmtId="164" fontId="6" fillId="0" borderId="0" xfId="1" applyFont="1" applyBorder="1" applyAlignment="1">
      <alignment horizontal="left" vertical="center" wrapText="1"/>
    </xf>
    <xf numFmtId="0" fontId="7" fillId="4" borderId="0" xfId="0" applyFont="1" applyFill="1" applyBorder="1" applyAlignment="1">
      <alignment horizontal="right" vertical="center" wrapText="1" readingOrder="2"/>
    </xf>
    <xf numFmtId="164" fontId="5" fillId="0" borderId="0" xfId="1" quotePrefix="1" applyFont="1" applyAlignment="1">
      <alignment horizontal="center" vertical="center" wrapText="1"/>
    </xf>
    <xf numFmtId="164" fontId="10" fillId="9" borderId="5" xfId="1" quotePrefix="1" applyFont="1" applyFill="1" applyBorder="1" applyAlignment="1">
      <alignment horizontal="center" vertical="center" wrapText="1"/>
    </xf>
    <xf numFmtId="0" fontId="7" fillId="4" borderId="5" xfId="0" applyFont="1" applyFill="1" applyBorder="1" applyAlignment="1">
      <alignment horizontal="right" vertical="center" readingOrder="2"/>
    </xf>
    <xf numFmtId="0" fontId="6" fillId="0" borderId="1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 xfId="0" applyFont="1" applyFill="1" applyBorder="1" applyAlignment="1">
      <alignment horizontal="left" vertical="center" wrapText="1"/>
    </xf>
    <xf numFmtId="164" fontId="6" fillId="0" borderId="1" xfId="1" applyFont="1" applyBorder="1" applyAlignment="1">
      <alignment horizontal="left" vertical="center" wrapText="1"/>
    </xf>
    <xf numFmtId="164" fontId="6" fillId="0" borderId="11" xfId="1" applyFont="1" applyFill="1" applyBorder="1" applyAlignment="1">
      <alignment horizontal="left" vertical="center" wrapText="1"/>
    </xf>
    <xf numFmtId="164" fontId="6" fillId="0" borderId="0" xfId="1" applyFont="1" applyFill="1" applyBorder="1" applyAlignment="1">
      <alignment horizontal="left" vertical="center" wrapText="1"/>
    </xf>
    <xf numFmtId="164" fontId="6" fillId="0" borderId="1" xfId="1" applyFont="1" applyFill="1" applyBorder="1" applyAlignment="1">
      <alignment horizontal="left" vertical="center" wrapText="1"/>
    </xf>
    <xf numFmtId="0" fontId="4" fillId="0" borderId="11" xfId="0" applyFont="1" applyFill="1" applyBorder="1" applyAlignment="1">
      <alignment horizontal="right" vertical="center" wrapText="1"/>
    </xf>
    <xf numFmtId="0" fontId="4" fillId="0" borderId="0" xfId="0" applyFont="1" applyFill="1" applyBorder="1" applyAlignment="1">
      <alignment horizontal="right" vertical="center" wrapText="1"/>
    </xf>
    <xf numFmtId="0" fontId="4" fillId="0" borderId="1" xfId="0" applyFont="1" applyFill="1" applyBorder="1" applyAlignment="1">
      <alignment horizontal="right" vertical="center" wrapText="1"/>
    </xf>
    <xf numFmtId="164" fontId="8" fillId="0" borderId="11" xfId="1" applyFont="1" applyFill="1" applyBorder="1" applyAlignment="1">
      <alignment horizontal="right" vertical="center"/>
    </xf>
    <xf numFmtId="164" fontId="8" fillId="0" borderId="0" xfId="1" applyFont="1" applyFill="1" applyBorder="1" applyAlignment="1">
      <alignment horizontal="right" vertical="center"/>
    </xf>
    <xf numFmtId="164" fontId="8" fillId="0" borderId="1" xfId="1" applyFont="1" applyFill="1" applyBorder="1" applyAlignment="1">
      <alignment horizontal="right" vertical="center"/>
    </xf>
    <xf numFmtId="164" fontId="25" fillId="0" borderId="0" xfId="1" quotePrefix="1" applyFont="1" applyAlignment="1">
      <alignment horizontal="center" vertical="center" wrapText="1" readingOrder="1"/>
    </xf>
    <xf numFmtId="164" fontId="24" fillId="9" borderId="0" xfId="1" applyFont="1" applyFill="1" applyBorder="1" applyAlignment="1">
      <alignment horizontal="left" vertical="center" wrapText="1" readingOrder="1"/>
    </xf>
    <xf numFmtId="164" fontId="24" fillId="9" borderId="8" xfId="1" quotePrefix="1" applyFont="1" applyFill="1" applyBorder="1" applyAlignment="1">
      <alignment horizontal="center" vertical="center" wrapText="1"/>
    </xf>
    <xf numFmtId="0" fontId="6" fillId="0" borderId="11" xfId="0" applyNumberFormat="1" applyFont="1" applyBorder="1" applyAlignment="1">
      <alignment horizontal="left" vertical="center" readingOrder="1"/>
    </xf>
    <xf numFmtId="0" fontId="6" fillId="8" borderId="13" xfId="0" applyFont="1" applyFill="1" applyBorder="1" applyAlignment="1">
      <alignment horizontal="left" vertical="center" wrapText="1" readingOrder="1"/>
    </xf>
    <xf numFmtId="0" fontId="7" fillId="0" borderId="0" xfId="0" applyFont="1" applyBorder="1" applyAlignment="1">
      <alignment horizontal="right" vertical="center" wrapText="1"/>
    </xf>
    <xf numFmtId="164" fontId="8" fillId="0" borderId="11" xfId="1" applyFont="1" applyBorder="1" applyAlignment="1">
      <alignment horizontal="right" vertical="center" wrapText="1"/>
    </xf>
    <xf numFmtId="164" fontId="8" fillId="0" borderId="0" xfId="1" applyFont="1" applyBorder="1" applyAlignment="1">
      <alignment horizontal="right" vertical="center" wrapText="1"/>
    </xf>
    <xf numFmtId="164" fontId="8" fillId="0" borderId="12" xfId="1" applyFont="1" applyBorder="1" applyAlignment="1">
      <alignment horizontal="right" vertical="center" wrapText="1"/>
    </xf>
    <xf numFmtId="164" fontId="8" fillId="0" borderId="1" xfId="1" applyFont="1" applyBorder="1" applyAlignment="1">
      <alignment horizontal="right" vertical="center" wrapText="1"/>
    </xf>
    <xf numFmtId="164" fontId="8" fillId="0" borderId="11" xfId="1" applyFont="1" applyFill="1" applyBorder="1" applyAlignment="1">
      <alignment horizontal="right" vertical="center" wrapText="1"/>
    </xf>
    <xf numFmtId="164" fontId="8" fillId="0" borderId="0" xfId="1" applyFont="1" applyFill="1" applyBorder="1" applyAlignment="1">
      <alignment horizontal="right" vertical="center" wrapText="1"/>
    </xf>
    <xf numFmtId="164" fontId="8" fillId="0" borderId="1" xfId="1" applyFont="1" applyFill="1" applyBorder="1" applyAlignment="1">
      <alignment horizontal="right" vertical="center" wrapText="1"/>
    </xf>
    <xf numFmtId="0" fontId="7" fillId="4" borderId="5" xfId="0" applyFont="1" applyFill="1" applyBorder="1" applyAlignment="1">
      <alignment horizontal="right" vertical="center" wrapText="1" readingOrder="2"/>
    </xf>
    <xf numFmtId="0" fontId="9" fillId="4" borderId="5" xfId="0" applyFont="1" applyFill="1" applyBorder="1" applyAlignment="1">
      <alignment horizontal="left" vertical="center" wrapText="1" readingOrder="1"/>
    </xf>
    <xf numFmtId="0" fontId="7" fillId="4" borderId="5" xfId="0" applyFont="1" applyFill="1" applyBorder="1" applyAlignment="1">
      <alignment horizontal="left" vertical="center" wrapText="1" readingOrder="1"/>
    </xf>
    <xf numFmtId="164" fontId="6" fillId="0" borderId="11" xfId="1" applyFont="1" applyBorder="1" applyAlignment="1">
      <alignment horizontal="left" vertical="center" wrapText="1" readingOrder="1"/>
    </xf>
    <xf numFmtId="164" fontId="6" fillId="0" borderId="0" xfId="1" applyFont="1" applyBorder="1" applyAlignment="1">
      <alignment horizontal="left" vertical="center" wrapText="1" readingOrder="1"/>
    </xf>
    <xf numFmtId="164" fontId="6" fillId="0" borderId="1" xfId="1" applyFont="1" applyBorder="1" applyAlignment="1">
      <alignment horizontal="left" vertical="center" wrapText="1" readingOrder="1"/>
    </xf>
    <xf numFmtId="164" fontId="5" fillId="0" borderId="0" xfId="1" applyFont="1" applyAlignment="1">
      <alignment horizontal="center" vertical="center" wrapText="1"/>
    </xf>
    <xf numFmtId="164" fontId="25" fillId="0" borderId="0" xfId="1" applyFont="1" applyAlignment="1">
      <alignment horizontal="center" vertical="center" wrapText="1" readingOrder="1"/>
    </xf>
    <xf numFmtId="0" fontId="24" fillId="9" borderId="8" xfId="1" applyNumberFormat="1" applyFont="1" applyFill="1" applyBorder="1" applyAlignment="1">
      <alignment horizontal="center" vertical="center" wrapText="1" readingOrder="1"/>
    </xf>
    <xf numFmtId="164" fontId="24" fillId="9" borderId="8" xfId="1" applyFont="1" applyFill="1" applyBorder="1" applyAlignment="1">
      <alignment horizontal="center" vertical="center" wrapText="1" readingOrder="1"/>
    </xf>
    <xf numFmtId="0" fontId="10" fillId="9" borderId="0" xfId="1" applyNumberFormat="1" applyFont="1" applyFill="1" applyBorder="1" applyAlignment="1">
      <alignment horizontal="center" vertical="center" wrapText="1"/>
    </xf>
    <xf numFmtId="164" fontId="5" fillId="0" borderId="12" xfId="1" quotePrefix="1" applyFont="1" applyBorder="1" applyAlignment="1">
      <alignment horizontal="right" vertical="center" wrapText="1"/>
    </xf>
    <xf numFmtId="164" fontId="10" fillId="9" borderId="0" xfId="1" applyFont="1" applyFill="1" applyBorder="1" applyAlignment="1">
      <alignment horizontal="right" vertical="center" wrapText="1"/>
    </xf>
    <xf numFmtId="164" fontId="21" fillId="0" borderId="12" xfId="1" applyFont="1" applyBorder="1" applyAlignment="1">
      <alignment horizontal="center" vertical="center" wrapText="1"/>
    </xf>
    <xf numFmtId="0" fontId="7" fillId="0" borderId="11" xfId="0" applyFont="1" applyBorder="1" applyAlignment="1">
      <alignment vertical="center" wrapText="1"/>
    </xf>
    <xf numFmtId="0" fontId="9" fillId="0" borderId="5" xfId="0" applyFont="1" applyBorder="1" applyAlignment="1">
      <alignment horizontal="left" vertical="center" readingOrder="1"/>
    </xf>
    <xf numFmtId="0" fontId="9" fillId="0" borderId="0" xfId="0" applyFont="1" applyAlignment="1">
      <alignment horizontal="left" vertical="center" readingOrder="1"/>
    </xf>
    <xf numFmtId="164" fontId="6" fillId="0" borderId="11" xfId="1" applyFont="1" applyFill="1" applyBorder="1" applyAlignment="1">
      <alignment horizontal="left" vertical="center" wrapText="1" readingOrder="1"/>
    </xf>
    <xf numFmtId="164" fontId="6" fillId="0" borderId="0" xfId="1" applyFont="1" applyFill="1" applyBorder="1" applyAlignment="1">
      <alignment horizontal="left" vertical="center" wrapText="1" readingOrder="1"/>
    </xf>
    <xf numFmtId="164" fontId="6" fillId="0" borderId="1" xfId="1" applyFont="1" applyFill="1" applyBorder="1" applyAlignment="1">
      <alignment horizontal="left" vertical="center" wrapText="1" readingOrder="1"/>
    </xf>
    <xf numFmtId="0" fontId="19" fillId="0" borderId="11" xfId="0" applyFont="1" applyFill="1" applyBorder="1" applyAlignment="1">
      <alignment horizontal="right" vertical="center" wrapText="1"/>
    </xf>
    <xf numFmtId="0" fontId="19" fillId="0" borderId="1" xfId="0" applyFont="1" applyFill="1" applyBorder="1" applyAlignment="1">
      <alignment horizontal="right" vertical="center" wrapText="1"/>
    </xf>
    <xf numFmtId="0" fontId="25" fillId="0" borderId="0" xfId="0" applyFont="1" applyAlignment="1">
      <alignment horizontal="center" vertical="center" wrapText="1" readingOrder="1"/>
    </xf>
    <xf numFmtId="164" fontId="9" fillId="0" borderId="0" xfId="1" applyFont="1" applyBorder="1" applyAlignment="1">
      <alignment horizontal="left" vertical="center" wrapText="1" readingOrder="1"/>
    </xf>
    <xf numFmtId="164" fontId="24" fillId="9" borderId="8" xfId="1" applyFont="1" applyFill="1" applyBorder="1" applyAlignment="1">
      <alignment horizontal="center" vertical="center" wrapText="1"/>
    </xf>
    <xf numFmtId="164" fontId="7" fillId="8" borderId="4" xfId="1" applyFont="1" applyFill="1" applyBorder="1" applyAlignment="1">
      <alignment horizontal="center" vertical="center" wrapText="1"/>
    </xf>
    <xf numFmtId="164" fontId="7" fillId="8" borderId="1" xfId="1" applyFont="1" applyFill="1" applyBorder="1" applyAlignment="1">
      <alignment horizontal="center" vertical="center" wrapText="1"/>
    </xf>
    <xf numFmtId="164" fontId="7" fillId="0" borderId="0" xfId="1" applyFont="1" applyBorder="1" applyAlignment="1">
      <alignment horizontal="right" vertical="center" wrapText="1" readingOrder="2"/>
    </xf>
    <xf numFmtId="0" fontId="9" fillId="0" borderId="11" xfId="1" applyNumberFormat="1" applyFont="1" applyBorder="1" applyAlignment="1">
      <alignment horizontal="left" vertical="center" wrapText="1"/>
    </xf>
    <xf numFmtId="164" fontId="25" fillId="0" borderId="0" xfId="1" quotePrefix="1" applyFont="1" applyAlignment="1">
      <alignment horizontal="center" vertical="center" wrapText="1"/>
    </xf>
    <xf numFmtId="164" fontId="25" fillId="0" borderId="0" xfId="1" applyFont="1" applyAlignment="1">
      <alignment horizontal="center" vertical="center" wrapText="1"/>
    </xf>
    <xf numFmtId="164" fontId="29" fillId="0" borderId="0" xfId="1" applyFont="1" applyAlignment="1">
      <alignment horizontal="center" vertical="center" wrapText="1"/>
    </xf>
    <xf numFmtId="164" fontId="5" fillId="0" borderId="12" xfId="1" applyFont="1" applyBorder="1" applyAlignment="1">
      <alignment horizontal="right" vertical="center" wrapText="1" readingOrder="2"/>
    </xf>
    <xf numFmtId="164" fontId="5" fillId="0" borderId="12" xfId="1" quotePrefix="1" applyFont="1" applyBorder="1" applyAlignment="1">
      <alignment horizontal="right" vertical="center" wrapText="1" readingOrder="2"/>
    </xf>
    <xf numFmtId="164" fontId="5" fillId="0" borderId="0" xfId="1" quotePrefix="1" applyFont="1" applyBorder="1" applyAlignment="1">
      <alignment horizontal="right" vertical="center" wrapText="1"/>
    </xf>
    <xf numFmtId="164" fontId="25" fillId="0" borderId="12" xfId="1" applyFont="1" applyBorder="1" applyAlignment="1">
      <alignment horizontal="left" vertical="center" wrapText="1" readingOrder="1"/>
    </xf>
    <xf numFmtId="164" fontId="6" fillId="0" borderId="11" xfId="1" applyFont="1" applyBorder="1" applyAlignment="1">
      <alignment horizontal="left" vertical="center" readingOrder="1"/>
    </xf>
    <xf numFmtId="164" fontId="6" fillId="0" borderId="0" xfId="1" applyFont="1" applyBorder="1" applyAlignment="1">
      <alignment horizontal="left" vertical="center" readingOrder="1"/>
    </xf>
    <xf numFmtId="0" fontId="6" fillId="0" borderId="13" xfId="1" applyNumberFormat="1" applyFont="1" applyBorder="1" applyAlignment="1">
      <alignment horizontal="center" vertical="center" wrapText="1"/>
    </xf>
    <xf numFmtId="0" fontId="6" fillId="0" borderId="11" xfId="0" applyFont="1" applyBorder="1" applyAlignment="1">
      <alignment horizontal="right" vertical="center" wrapText="1"/>
    </xf>
  </cellXfs>
  <cellStyles count="3">
    <cellStyle name="Comma" xfId="1" builtinId="3"/>
    <cellStyle name="Normal" xfId="0" builtinId="0"/>
    <cellStyle name="Normal 2" xfId="2"/>
  </cellStyles>
  <dxfs count="0"/>
  <tableStyles count="0" defaultTableStyle="TableStyleMedium9" defaultPivotStyle="PivotStyleLight16"/>
  <colors>
    <mruColors>
      <color rgb="FFF2E5FF"/>
      <color rgb="FFDBB7FF"/>
      <color rgb="FF56426E"/>
      <color rgb="FFEAD5FF"/>
      <color rgb="FFBA75FF"/>
      <color rgb="FFFF93C9"/>
      <color rgb="FFFFB7DB"/>
      <color rgb="FFFAD4FA"/>
      <color rgb="FF632523"/>
      <color rgb="FFC00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581026</xdr:colOff>
      <xdr:row>15</xdr:row>
      <xdr:rowOff>76200</xdr:rowOff>
    </xdr:from>
    <xdr:to>
      <xdr:col>3</xdr:col>
      <xdr:colOff>1028701</xdr:colOff>
      <xdr:row>15</xdr:row>
      <xdr:rowOff>219076</xdr:rowOff>
    </xdr:to>
    <xdr:sp macro="" textlink="">
      <xdr:nvSpPr>
        <xdr:cNvPr id="4" name="TextBox 2"/>
        <xdr:cNvSpPr txBox="1"/>
      </xdr:nvSpPr>
      <xdr:spPr>
        <a:xfrm>
          <a:off x="9986248124" y="5410200"/>
          <a:ext cx="447675" cy="142876"/>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solidFill>
                <a:schemeClr val="dk1"/>
              </a:solidFill>
              <a:latin typeface="+mn-lt"/>
              <a:ea typeface="+mn-ea"/>
              <a:cs typeface="+mn-cs"/>
            </a:rPr>
            <a:t>**</a:t>
          </a:r>
          <a:endParaRPr lang="ar-IQ" sz="1000" b="1"/>
        </a:p>
      </xdr:txBody>
    </xdr:sp>
    <xdr:clientData/>
  </xdr:twoCellAnchor>
  <xdr:twoCellAnchor>
    <xdr:from>
      <xdr:col>3</xdr:col>
      <xdr:colOff>581025</xdr:colOff>
      <xdr:row>16</xdr:row>
      <xdr:rowOff>76200</xdr:rowOff>
    </xdr:from>
    <xdr:to>
      <xdr:col>3</xdr:col>
      <xdr:colOff>990601</xdr:colOff>
      <xdr:row>16</xdr:row>
      <xdr:rowOff>266700</xdr:rowOff>
    </xdr:to>
    <xdr:sp macro="" textlink="">
      <xdr:nvSpPr>
        <xdr:cNvPr id="7" name="TextBox 2"/>
        <xdr:cNvSpPr txBox="1"/>
      </xdr:nvSpPr>
      <xdr:spPr>
        <a:xfrm>
          <a:off x="9986286224" y="5734050"/>
          <a:ext cx="409576" cy="190500"/>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latin typeface="+mn-lt"/>
            </a:rPr>
            <a:t>**</a:t>
          </a:r>
          <a:endParaRPr lang="ar-IQ" sz="1000" b="1">
            <a:latin typeface="+mn-lt"/>
          </a:endParaRPr>
        </a:p>
      </xdr:txBody>
    </xdr:sp>
    <xdr:clientData/>
  </xdr:twoCellAnchor>
  <xdr:twoCellAnchor>
    <xdr:from>
      <xdr:col>3</xdr:col>
      <xdr:colOff>600075</xdr:colOff>
      <xdr:row>17</xdr:row>
      <xdr:rowOff>66675</xdr:rowOff>
    </xdr:from>
    <xdr:to>
      <xdr:col>3</xdr:col>
      <xdr:colOff>1009651</xdr:colOff>
      <xdr:row>17</xdr:row>
      <xdr:rowOff>257175</xdr:rowOff>
    </xdr:to>
    <xdr:sp macro="" textlink="">
      <xdr:nvSpPr>
        <xdr:cNvPr id="5" name="TextBox 2"/>
        <xdr:cNvSpPr txBox="1"/>
      </xdr:nvSpPr>
      <xdr:spPr>
        <a:xfrm>
          <a:off x="9986267174" y="6048375"/>
          <a:ext cx="409576" cy="190500"/>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latin typeface="+mn-lt"/>
            </a:rPr>
            <a:t>**</a:t>
          </a:r>
          <a:endParaRPr lang="ar-IQ" sz="1000" b="1">
            <a:latin typeface="+mn-lt"/>
          </a:endParaRPr>
        </a:p>
      </xdr:txBody>
    </xdr:sp>
    <xdr:clientData/>
  </xdr:twoCellAnchor>
  <xdr:twoCellAnchor>
    <xdr:from>
      <xdr:col>3</xdr:col>
      <xdr:colOff>600075</xdr:colOff>
      <xdr:row>18</xdr:row>
      <xdr:rowOff>57150</xdr:rowOff>
    </xdr:from>
    <xdr:to>
      <xdr:col>3</xdr:col>
      <xdr:colOff>1009651</xdr:colOff>
      <xdr:row>18</xdr:row>
      <xdr:rowOff>247650</xdr:rowOff>
    </xdr:to>
    <xdr:sp macro="" textlink="">
      <xdr:nvSpPr>
        <xdr:cNvPr id="8" name="TextBox 2"/>
        <xdr:cNvSpPr txBox="1"/>
      </xdr:nvSpPr>
      <xdr:spPr>
        <a:xfrm>
          <a:off x="9986267174" y="6362700"/>
          <a:ext cx="409576" cy="190500"/>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latin typeface="+mn-lt"/>
            </a:rPr>
            <a:t>**</a:t>
          </a:r>
          <a:endParaRPr lang="ar-IQ" sz="1000" b="1">
            <a:latin typeface="+mn-lt"/>
          </a:endParaRPr>
        </a:p>
      </xdr:txBody>
    </xdr:sp>
    <xdr:clientData/>
  </xdr:twoCellAnchor>
  <xdr:twoCellAnchor>
    <xdr:from>
      <xdr:col>3</xdr:col>
      <xdr:colOff>600075</xdr:colOff>
      <xdr:row>19</xdr:row>
      <xdr:rowOff>66674</xdr:rowOff>
    </xdr:from>
    <xdr:to>
      <xdr:col>3</xdr:col>
      <xdr:colOff>1000126</xdr:colOff>
      <xdr:row>19</xdr:row>
      <xdr:rowOff>266699</xdr:rowOff>
    </xdr:to>
    <xdr:sp macro="" textlink="">
      <xdr:nvSpPr>
        <xdr:cNvPr id="9" name="TextBox 2"/>
        <xdr:cNvSpPr txBox="1"/>
      </xdr:nvSpPr>
      <xdr:spPr>
        <a:xfrm>
          <a:off x="9986276699" y="6696074"/>
          <a:ext cx="400051" cy="20002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latin typeface="+mn-lt"/>
            </a:rPr>
            <a:t>**</a:t>
          </a:r>
          <a:endParaRPr lang="ar-IQ" sz="1000" b="1">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114300</xdr:colOff>
      <xdr:row>22</xdr:row>
      <xdr:rowOff>57150</xdr:rowOff>
    </xdr:from>
    <xdr:to>
      <xdr:col>6</xdr:col>
      <xdr:colOff>247650</xdr:colOff>
      <xdr:row>22</xdr:row>
      <xdr:rowOff>238125</xdr:rowOff>
    </xdr:to>
    <xdr:sp macro="" textlink="">
      <xdr:nvSpPr>
        <xdr:cNvPr id="2" name="TextBox 2"/>
        <xdr:cNvSpPr txBox="1"/>
      </xdr:nvSpPr>
      <xdr:spPr>
        <a:xfrm>
          <a:off x="9984657450" y="5934075"/>
          <a:ext cx="133350" cy="18097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000" b="1">
              <a:solidFill>
                <a:schemeClr val="dk1"/>
              </a:solidFill>
              <a:latin typeface="+mn-lt"/>
              <a:ea typeface="+mn-ea"/>
              <a:cs typeface="+mn-cs"/>
            </a:rPr>
            <a:t>*</a:t>
          </a:r>
          <a:endParaRPr lang="ar-IQ" sz="1000" b="1"/>
        </a:p>
      </xdr:txBody>
    </xdr:sp>
    <xdr:clientData/>
  </xdr:twoCellAnchor>
</xdr:wsDr>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theme="6" tint="0.59999389629810485"/>
  </sheetPr>
  <dimension ref="B1:N104"/>
  <sheetViews>
    <sheetView rightToLeft="1" view="pageBreakPreview" topLeftCell="A16" workbookViewId="0">
      <selection activeCell="J19" sqref="J19:N21"/>
    </sheetView>
  </sheetViews>
  <sheetFormatPr defaultRowHeight="12.75"/>
  <cols>
    <col min="1" max="1" width="2.28515625" customWidth="1"/>
    <col min="2" max="2" width="8.42578125" customWidth="1"/>
    <col min="3" max="3" width="14.140625" customWidth="1"/>
    <col min="4" max="4" width="15.28515625" customWidth="1"/>
    <col min="5" max="5" width="12.7109375" customWidth="1"/>
    <col min="6" max="6" width="12.42578125" customWidth="1"/>
    <col min="7" max="7" width="13.7109375" customWidth="1"/>
    <col min="8" max="8" width="10.42578125" customWidth="1"/>
    <col min="9" max="9" width="10.140625" customWidth="1"/>
  </cols>
  <sheetData>
    <row r="1" spans="2:13" ht="23.25" customHeight="1">
      <c r="B1" s="342" t="s">
        <v>277</v>
      </c>
      <c r="C1" s="342"/>
      <c r="D1" s="342"/>
      <c r="E1" s="342"/>
      <c r="F1" s="342"/>
      <c r="G1" s="342"/>
      <c r="H1" s="342"/>
      <c r="I1" s="342"/>
    </row>
    <row r="2" spans="2:13" ht="23.25" customHeight="1">
      <c r="B2" s="343" t="s">
        <v>142</v>
      </c>
      <c r="C2" s="343"/>
      <c r="D2" s="343"/>
      <c r="E2" s="343"/>
      <c r="F2" s="343"/>
      <c r="G2" s="343"/>
      <c r="H2" s="343"/>
      <c r="I2" s="343"/>
    </row>
    <row r="3" spans="2:13" ht="21" customHeight="1" thickBot="1">
      <c r="B3" s="347" t="s">
        <v>103</v>
      </c>
      <c r="C3" s="348"/>
      <c r="D3" s="50"/>
      <c r="E3" s="326" t="s">
        <v>64</v>
      </c>
      <c r="F3" s="327" t="s">
        <v>143</v>
      </c>
      <c r="G3" s="50"/>
      <c r="H3" s="346" t="s">
        <v>144</v>
      </c>
      <c r="I3" s="346"/>
    </row>
    <row r="4" spans="2:13" ht="28.5" customHeight="1" thickTop="1">
      <c r="B4" s="359" t="s">
        <v>0</v>
      </c>
      <c r="C4" s="349" t="s">
        <v>92</v>
      </c>
      <c r="D4" s="349" t="s">
        <v>93</v>
      </c>
      <c r="E4" s="349">
        <v>2018</v>
      </c>
      <c r="F4" s="349">
        <v>2019</v>
      </c>
      <c r="G4" s="349">
        <v>2020</v>
      </c>
      <c r="H4" s="349">
        <v>2021</v>
      </c>
      <c r="I4" s="362" t="s">
        <v>145</v>
      </c>
    </row>
    <row r="5" spans="2:13" ht="28.5" customHeight="1">
      <c r="B5" s="360"/>
      <c r="C5" s="350"/>
      <c r="D5" s="350"/>
      <c r="E5" s="350"/>
      <c r="F5" s="350"/>
      <c r="G5" s="350"/>
      <c r="H5" s="350"/>
      <c r="I5" s="363"/>
    </row>
    <row r="6" spans="2:13" ht="28.5" customHeight="1" thickBot="1">
      <c r="B6" s="6" t="s">
        <v>1</v>
      </c>
      <c r="C6" s="201">
        <v>80030253</v>
      </c>
      <c r="D6" s="51">
        <v>85508046</v>
      </c>
      <c r="E6" s="85">
        <v>82130194</v>
      </c>
      <c r="F6" s="85">
        <v>87899993</v>
      </c>
      <c r="G6" s="85">
        <v>85375545</v>
      </c>
      <c r="H6" s="85">
        <v>86106907</v>
      </c>
      <c r="I6" s="272" t="s">
        <v>146</v>
      </c>
    </row>
    <row r="7" spans="2:13" ht="24" customHeight="1" thickTop="1">
      <c r="B7" s="361" t="s">
        <v>91</v>
      </c>
      <c r="C7" s="361"/>
      <c r="D7" s="361"/>
      <c r="E7" s="361"/>
      <c r="F7" s="353" t="s">
        <v>147</v>
      </c>
      <c r="G7" s="353"/>
      <c r="H7" s="353"/>
      <c r="I7" s="353"/>
    </row>
    <row r="8" spans="2:13" ht="5.25" customHeight="1">
      <c r="B8" s="174"/>
      <c r="C8" s="174"/>
      <c r="D8" s="174"/>
      <c r="E8" s="174"/>
      <c r="F8" s="174"/>
      <c r="G8" s="174"/>
      <c r="H8" s="174"/>
    </row>
    <row r="9" spans="2:13" ht="7.5" customHeight="1">
      <c r="B9" s="361"/>
      <c r="C9" s="361"/>
      <c r="D9" s="361"/>
      <c r="E9" s="361"/>
      <c r="F9" s="1"/>
      <c r="G9" s="1"/>
      <c r="H9" s="1"/>
    </row>
    <row r="10" spans="2:13" ht="37.5" customHeight="1">
      <c r="B10" s="344" t="s">
        <v>278</v>
      </c>
      <c r="C10" s="344"/>
      <c r="D10" s="344"/>
      <c r="E10" s="344"/>
      <c r="F10" s="344"/>
      <c r="G10" s="344"/>
      <c r="H10" s="344"/>
      <c r="I10" s="344"/>
    </row>
    <row r="11" spans="2:13" ht="30.75" customHeight="1">
      <c r="B11" s="343" t="s">
        <v>148</v>
      </c>
      <c r="C11" s="343"/>
      <c r="D11" s="343"/>
      <c r="E11" s="343"/>
      <c r="F11" s="343"/>
      <c r="G11" s="343"/>
      <c r="H11" s="343"/>
      <c r="I11" s="343"/>
      <c r="J11" s="325"/>
      <c r="K11" s="325"/>
      <c r="L11" s="325"/>
      <c r="M11" s="325"/>
    </row>
    <row r="12" spans="2:13" ht="20.25" customHeight="1" thickBot="1">
      <c r="B12" s="347" t="s">
        <v>104</v>
      </c>
      <c r="C12" s="348"/>
      <c r="D12" s="53"/>
      <c r="E12" s="53"/>
      <c r="F12" s="53"/>
      <c r="G12" s="53"/>
      <c r="H12" s="346" t="s">
        <v>149</v>
      </c>
      <c r="I12" s="346"/>
    </row>
    <row r="13" spans="2:13" ht="50.25" customHeight="1" thickTop="1">
      <c r="B13" s="252" t="s">
        <v>0</v>
      </c>
      <c r="C13" s="252" t="s">
        <v>66</v>
      </c>
      <c r="D13" s="252" t="s">
        <v>136</v>
      </c>
      <c r="E13" s="252" t="s">
        <v>61</v>
      </c>
      <c r="F13" s="252" t="s">
        <v>65</v>
      </c>
      <c r="G13" s="252" t="s">
        <v>107</v>
      </c>
      <c r="H13" s="364" t="s">
        <v>105</v>
      </c>
      <c r="I13" s="364"/>
    </row>
    <row r="14" spans="2:13" ht="66.75" customHeight="1">
      <c r="B14" s="328" t="s">
        <v>145</v>
      </c>
      <c r="C14" s="274" t="s">
        <v>150</v>
      </c>
      <c r="D14" s="274" t="s">
        <v>151</v>
      </c>
      <c r="E14" s="274" t="s">
        <v>152</v>
      </c>
      <c r="F14" s="273" t="s">
        <v>159</v>
      </c>
      <c r="G14" s="274" t="s">
        <v>153</v>
      </c>
      <c r="H14" s="365" t="s">
        <v>154</v>
      </c>
      <c r="I14" s="366"/>
    </row>
    <row r="15" spans="2:13" ht="24.95" customHeight="1">
      <c r="B15" s="253">
        <v>2016</v>
      </c>
      <c r="C15" s="254">
        <v>80030253</v>
      </c>
      <c r="D15" s="52">
        <v>11964878</v>
      </c>
      <c r="E15" s="254">
        <v>81247235</v>
      </c>
      <c r="F15" s="254">
        <v>31131826</v>
      </c>
      <c r="G15" s="255">
        <f t="shared" ref="G15:G18" si="0">E15/F15</f>
        <v>2.6097805827387059</v>
      </c>
      <c r="H15" s="367">
        <f t="shared" ref="H15:H18" si="1">G15/8760</f>
        <v>2.9792015784688424E-4</v>
      </c>
      <c r="I15" s="367"/>
    </row>
    <row r="16" spans="2:13" ht="25.5" customHeight="1">
      <c r="B16" s="59">
        <v>2017</v>
      </c>
      <c r="C16" s="76">
        <v>85508046</v>
      </c>
      <c r="D16" s="76">
        <v>13644407</v>
      </c>
      <c r="E16" s="104">
        <v>89223335</v>
      </c>
      <c r="F16" s="104">
        <v>31967075</v>
      </c>
      <c r="G16" s="69">
        <f t="shared" si="0"/>
        <v>2.791101000013295</v>
      </c>
      <c r="H16" s="368">
        <f t="shared" si="1"/>
        <v>3.1861883561795607E-4</v>
      </c>
      <c r="I16" s="368"/>
    </row>
    <row r="17" spans="2:14" ht="25.5" customHeight="1">
      <c r="B17" s="59">
        <v>2018</v>
      </c>
      <c r="C17" s="104">
        <v>82130194</v>
      </c>
      <c r="D17" s="76">
        <v>22411874</v>
      </c>
      <c r="E17" s="76">
        <v>95439295.5</v>
      </c>
      <c r="F17" s="15">
        <v>32814590</v>
      </c>
      <c r="G17" s="69">
        <f t="shared" si="0"/>
        <v>2.9084408947361524</v>
      </c>
      <c r="H17" s="368">
        <f t="shared" si="1"/>
        <v>3.3201380076896717E-4</v>
      </c>
      <c r="I17" s="368"/>
    </row>
    <row r="18" spans="2:14" ht="25.5" customHeight="1">
      <c r="B18" s="59">
        <v>2019</v>
      </c>
      <c r="C18" s="104">
        <v>87899993</v>
      </c>
      <c r="D18" s="76">
        <v>35305311</v>
      </c>
      <c r="E18" s="76">
        <v>108864536</v>
      </c>
      <c r="F18" s="15">
        <v>33678525</v>
      </c>
      <c r="G18" s="69">
        <f t="shared" si="0"/>
        <v>3.2324615166489625</v>
      </c>
      <c r="H18" s="368">
        <f t="shared" si="1"/>
        <v>3.6900245623846606E-4</v>
      </c>
      <c r="I18" s="368"/>
    </row>
    <row r="19" spans="2:14" ht="25.5" customHeight="1">
      <c r="B19" s="59">
        <v>2020</v>
      </c>
      <c r="C19" s="104">
        <v>85375545</v>
      </c>
      <c r="D19" s="76">
        <v>39141381</v>
      </c>
      <c r="E19" s="76">
        <v>111944929</v>
      </c>
      <c r="F19" s="15">
        <v>34558451</v>
      </c>
      <c r="G19" s="69">
        <f t="shared" ref="G19:G20" si="2">E19/F19</f>
        <v>3.2392924381940613</v>
      </c>
      <c r="H19" s="368">
        <f t="shared" ref="H19:H20" si="3">G19/8760</f>
        <v>3.6978224180297503E-4</v>
      </c>
      <c r="I19" s="368"/>
      <c r="J19" s="341"/>
      <c r="K19" s="341"/>
      <c r="L19" s="341"/>
      <c r="M19" s="341"/>
      <c r="N19" s="341"/>
    </row>
    <row r="20" spans="2:14" ht="25.5" customHeight="1" thickBot="1">
      <c r="B20" s="55">
        <v>2021</v>
      </c>
      <c r="C20" s="157">
        <v>86106907</v>
      </c>
      <c r="D20" s="159">
        <v>41464957</v>
      </c>
      <c r="E20" s="159">
        <v>114517746</v>
      </c>
      <c r="F20" s="122">
        <v>35454024</v>
      </c>
      <c r="G20" s="60">
        <f t="shared" si="2"/>
        <v>3.2300352140563788</v>
      </c>
      <c r="H20" s="369">
        <f t="shared" si="3"/>
        <v>3.6872548105666426E-4</v>
      </c>
      <c r="I20" s="369"/>
      <c r="J20" s="341"/>
      <c r="K20" s="341"/>
      <c r="L20" s="341"/>
      <c r="M20" s="341"/>
      <c r="N20" s="341"/>
    </row>
    <row r="21" spans="2:14" ht="80.25" customHeight="1" thickTop="1">
      <c r="B21" s="345" t="s">
        <v>283</v>
      </c>
      <c r="C21" s="345"/>
      <c r="D21" s="345"/>
      <c r="E21" s="345"/>
      <c r="F21" s="353" t="s">
        <v>284</v>
      </c>
      <c r="G21" s="353"/>
      <c r="H21" s="353"/>
      <c r="I21" s="353"/>
      <c r="J21" s="341"/>
      <c r="K21" s="341"/>
      <c r="L21" s="341"/>
      <c r="M21" s="341"/>
      <c r="N21" s="341"/>
    </row>
    <row r="22" spans="2:14" ht="27" customHeight="1">
      <c r="B22" s="356" t="s">
        <v>137</v>
      </c>
      <c r="C22" s="356"/>
      <c r="D22" s="356"/>
      <c r="E22" s="356"/>
      <c r="F22" s="354" t="s">
        <v>155</v>
      </c>
      <c r="G22" s="354"/>
      <c r="H22" s="354"/>
      <c r="I22" s="354"/>
    </row>
    <row r="23" spans="2:14" ht="3" customHeight="1">
      <c r="B23" s="357"/>
      <c r="C23" s="357"/>
      <c r="D23" s="357"/>
      <c r="E23" s="357"/>
      <c r="F23" s="355"/>
      <c r="G23" s="355"/>
      <c r="H23" s="355"/>
      <c r="I23" s="355"/>
    </row>
    <row r="24" spans="2:14" ht="60" customHeight="1">
      <c r="B24" s="357" t="s">
        <v>221</v>
      </c>
      <c r="C24" s="357"/>
      <c r="D24" s="357"/>
      <c r="E24" s="357"/>
      <c r="F24" s="355" t="s">
        <v>222</v>
      </c>
      <c r="G24" s="355"/>
      <c r="H24" s="355"/>
      <c r="I24" s="355"/>
    </row>
    <row r="25" spans="2:14" ht="15" customHeight="1">
      <c r="B25" s="356" t="s">
        <v>102</v>
      </c>
      <c r="C25" s="356"/>
      <c r="D25" s="356"/>
      <c r="E25" s="356"/>
      <c r="F25" s="355" t="s">
        <v>156</v>
      </c>
      <c r="G25" s="355"/>
      <c r="H25" s="355"/>
      <c r="I25" s="355"/>
    </row>
    <row r="26" spans="2:14" ht="14.25" customHeight="1">
      <c r="B26" s="356" t="s">
        <v>62</v>
      </c>
      <c r="C26" s="356"/>
      <c r="D26" s="275"/>
      <c r="E26" s="275"/>
      <c r="F26" s="354" t="s">
        <v>157</v>
      </c>
      <c r="G26" s="354"/>
      <c r="H26" s="354"/>
      <c r="I26" s="354"/>
    </row>
    <row r="27" spans="2:14" ht="27" customHeight="1">
      <c r="B27" s="352" t="s">
        <v>118</v>
      </c>
      <c r="C27" s="352"/>
      <c r="D27" s="352"/>
      <c r="E27" s="352"/>
      <c r="F27" s="354" t="s">
        <v>158</v>
      </c>
      <c r="G27" s="354"/>
      <c r="H27" s="354"/>
      <c r="I27" s="354"/>
    </row>
    <row r="28" spans="2:14" ht="27.75" customHeight="1">
      <c r="B28" s="352" t="s">
        <v>109</v>
      </c>
      <c r="C28" s="352"/>
      <c r="D28" s="352"/>
      <c r="E28" s="354" t="s">
        <v>177</v>
      </c>
      <c r="F28" s="354"/>
      <c r="G28" s="354"/>
      <c r="H28" s="354"/>
      <c r="I28" s="354"/>
    </row>
    <row r="29" spans="2:14" ht="15" customHeight="1">
      <c r="B29" s="118"/>
      <c r="C29" s="118"/>
      <c r="D29" s="118"/>
      <c r="E29" s="118"/>
      <c r="F29" s="276"/>
      <c r="G29" s="276"/>
      <c r="H29" s="276"/>
      <c r="I29" s="277"/>
    </row>
    <row r="30" spans="2:14" ht="15.75" customHeight="1">
      <c r="B30" s="247"/>
      <c r="C30" s="247"/>
      <c r="D30" s="247"/>
      <c r="E30" s="247"/>
      <c r="F30" s="276"/>
      <c r="G30" s="276"/>
      <c r="H30" s="276"/>
      <c r="I30" s="277"/>
    </row>
    <row r="31" spans="2:14" ht="20.25" customHeight="1">
      <c r="B31" s="351" t="s">
        <v>57</v>
      </c>
      <c r="C31" s="351"/>
      <c r="D31" s="351"/>
      <c r="E31" s="329">
        <v>14</v>
      </c>
      <c r="F31" s="358" t="s">
        <v>225</v>
      </c>
      <c r="G31" s="358"/>
      <c r="H31" s="358"/>
      <c r="I31" s="358"/>
    </row>
    <row r="104" ht="18.95" customHeight="1"/>
  </sheetData>
  <mergeCells count="46">
    <mergeCell ref="H13:I13"/>
    <mergeCell ref="H14:I14"/>
    <mergeCell ref="H15:I15"/>
    <mergeCell ref="F26:I26"/>
    <mergeCell ref="F27:I27"/>
    <mergeCell ref="H16:I16"/>
    <mergeCell ref="H17:I17"/>
    <mergeCell ref="H18:I18"/>
    <mergeCell ref="H19:I19"/>
    <mergeCell ref="H20:I20"/>
    <mergeCell ref="B4:B5"/>
    <mergeCell ref="B9:E9"/>
    <mergeCell ref="I4:I5"/>
    <mergeCell ref="B7:E7"/>
    <mergeCell ref="F7:I7"/>
    <mergeCell ref="B31:D31"/>
    <mergeCell ref="B27:E27"/>
    <mergeCell ref="F21:I21"/>
    <mergeCell ref="F22:I22"/>
    <mergeCell ref="F23:I23"/>
    <mergeCell ref="B22:E22"/>
    <mergeCell ref="B24:E24"/>
    <mergeCell ref="B25:E25"/>
    <mergeCell ref="B23:E23"/>
    <mergeCell ref="F31:I31"/>
    <mergeCell ref="B28:D28"/>
    <mergeCell ref="E28:I28"/>
    <mergeCell ref="B26:C26"/>
    <mergeCell ref="F24:I24"/>
    <mergeCell ref="F25:I25"/>
    <mergeCell ref="J19:N21"/>
    <mergeCell ref="B1:I1"/>
    <mergeCell ref="B11:I11"/>
    <mergeCell ref="B10:I10"/>
    <mergeCell ref="B21:E21"/>
    <mergeCell ref="B2:I2"/>
    <mergeCell ref="H3:I3"/>
    <mergeCell ref="H12:I12"/>
    <mergeCell ref="B3:C3"/>
    <mergeCell ref="B12:C12"/>
    <mergeCell ref="C4:C5"/>
    <mergeCell ref="D4:D5"/>
    <mergeCell ref="E4:E5"/>
    <mergeCell ref="F4:F5"/>
    <mergeCell ref="G4:G5"/>
    <mergeCell ref="H4:H5"/>
  </mergeCells>
  <phoneticPr fontId="3" type="noConversion"/>
  <printOptions horizontalCentered="1"/>
  <pageMargins left="0.49803149600000002" right="0.49803149600000002" top="0.511811023622047" bottom="0.196850393700787" header="0" footer="0.23622047244094499"/>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tabColor theme="6" tint="0.39997558519241921"/>
  </sheetPr>
  <dimension ref="A1:L101"/>
  <sheetViews>
    <sheetView rightToLeft="1" view="pageBreakPreview" topLeftCell="A19" zoomScaleSheetLayoutView="100" workbookViewId="0">
      <selection activeCell="B39" sqref="B39"/>
    </sheetView>
  </sheetViews>
  <sheetFormatPr defaultRowHeight="12.75"/>
  <cols>
    <col min="1" max="1" width="9.5703125" customWidth="1"/>
    <col min="2" max="2" width="20.140625" customWidth="1"/>
    <col min="3" max="3" width="13.5703125" customWidth="1"/>
    <col min="4" max="4" width="17.5703125" customWidth="1"/>
    <col min="5" max="5" width="15" customWidth="1"/>
    <col min="6" max="6" width="21.5703125" customWidth="1"/>
    <col min="9" max="9" width="10.28515625" bestFit="1" customWidth="1"/>
  </cols>
  <sheetData>
    <row r="1" spans="1:11" ht="28.5" customHeight="1">
      <c r="A1" s="373" t="s">
        <v>133</v>
      </c>
      <c r="B1" s="373"/>
      <c r="C1" s="373"/>
      <c r="D1" s="373"/>
      <c r="E1" s="373"/>
      <c r="F1" s="373"/>
    </row>
    <row r="2" spans="1:11" ht="33.75" customHeight="1">
      <c r="A2" s="381" t="s">
        <v>160</v>
      </c>
      <c r="B2" s="381"/>
      <c r="C2" s="381"/>
      <c r="D2" s="381"/>
      <c r="E2" s="381"/>
      <c r="F2" s="381"/>
    </row>
    <row r="3" spans="1:11" ht="22.5" customHeight="1" thickBot="1">
      <c r="A3" s="347" t="s">
        <v>76</v>
      </c>
      <c r="B3" s="348"/>
      <c r="C3" s="53"/>
      <c r="D3" s="53"/>
      <c r="E3" s="53"/>
      <c r="F3" s="284" t="s">
        <v>161</v>
      </c>
    </row>
    <row r="4" spans="1:11" ht="41.25" customHeight="1" thickTop="1">
      <c r="A4" s="374" t="s">
        <v>33</v>
      </c>
      <c r="B4" s="374"/>
      <c r="C4" s="262" t="s">
        <v>28</v>
      </c>
      <c r="D4" s="262" t="s">
        <v>63</v>
      </c>
      <c r="E4" s="262" t="s">
        <v>100</v>
      </c>
      <c r="F4" s="376" t="s">
        <v>162</v>
      </c>
    </row>
    <row r="5" spans="1:11" ht="41.25" customHeight="1">
      <c r="A5" s="375"/>
      <c r="B5" s="375"/>
      <c r="C5" s="283" t="s">
        <v>163</v>
      </c>
      <c r="D5" s="283" t="s">
        <v>164</v>
      </c>
      <c r="E5" s="283" t="s">
        <v>165</v>
      </c>
      <c r="F5" s="377"/>
    </row>
    <row r="6" spans="1:11" ht="39" customHeight="1">
      <c r="A6" s="387" t="s">
        <v>36</v>
      </c>
      <c r="B6" s="387"/>
      <c r="C6" s="230">
        <v>8</v>
      </c>
      <c r="D6" s="52">
        <v>25600592</v>
      </c>
      <c r="E6" s="88">
        <f>D6/127571864*100</f>
        <v>20.067584808512322</v>
      </c>
      <c r="F6" s="278" t="s">
        <v>166</v>
      </c>
      <c r="G6" s="278"/>
    </row>
    <row r="7" spans="1:11" ht="39" customHeight="1">
      <c r="A7" s="370" t="s">
        <v>108</v>
      </c>
      <c r="B7" s="370"/>
      <c r="C7" s="86">
        <v>40</v>
      </c>
      <c r="D7" s="76">
        <v>50161947</v>
      </c>
      <c r="E7" s="88">
        <f t="shared" ref="E7:E14" si="0">D7/127571864*100</f>
        <v>39.320540930561307</v>
      </c>
      <c r="F7" s="279" t="s">
        <v>169</v>
      </c>
      <c r="G7" s="279"/>
    </row>
    <row r="8" spans="1:11" ht="39" customHeight="1">
      <c r="A8" s="370" t="s">
        <v>119</v>
      </c>
      <c r="B8" s="370"/>
      <c r="C8" s="86">
        <v>0</v>
      </c>
      <c r="D8" s="76">
        <v>0</v>
      </c>
      <c r="E8" s="88">
        <f t="shared" si="0"/>
        <v>0</v>
      </c>
      <c r="F8" s="279" t="s">
        <v>170</v>
      </c>
      <c r="G8" s="279"/>
      <c r="I8" s="215" t="s">
        <v>126</v>
      </c>
    </row>
    <row r="9" spans="1:11" ht="39" customHeight="1">
      <c r="A9" s="372" t="s">
        <v>38</v>
      </c>
      <c r="B9" s="372"/>
      <c r="C9" s="86">
        <v>7</v>
      </c>
      <c r="D9" s="76">
        <v>3345781</v>
      </c>
      <c r="E9" s="88">
        <f t="shared" si="0"/>
        <v>2.6226637246595375</v>
      </c>
      <c r="F9" s="280" t="s">
        <v>167</v>
      </c>
      <c r="G9" s="280"/>
      <c r="I9" s="221">
        <v>819659</v>
      </c>
      <c r="K9" s="216">
        <v>785553</v>
      </c>
    </row>
    <row r="10" spans="1:11" ht="39" customHeight="1" thickBot="1">
      <c r="A10" s="378" t="s">
        <v>120</v>
      </c>
      <c r="B10" s="378"/>
      <c r="C10" s="335">
        <v>17</v>
      </c>
      <c r="D10" s="76">
        <v>6998587</v>
      </c>
      <c r="E10" s="88">
        <f t="shared" si="0"/>
        <v>5.4859957208119186</v>
      </c>
      <c r="F10" s="150" t="s">
        <v>171</v>
      </c>
      <c r="G10" s="334"/>
      <c r="I10" s="221"/>
      <c r="K10" s="216"/>
    </row>
    <row r="11" spans="1:11" ht="39" customHeight="1" thickTop="1" thickBot="1">
      <c r="A11" s="384" t="s">
        <v>122</v>
      </c>
      <c r="B11" s="384"/>
      <c r="C11" s="233">
        <f>SUM(C6:C10)</f>
        <v>72</v>
      </c>
      <c r="D11" s="105">
        <f>SUM(D6:D10)</f>
        <v>86106907</v>
      </c>
      <c r="E11" s="176">
        <f t="shared" si="0"/>
        <v>67.496785184545089</v>
      </c>
      <c r="F11" s="83" t="s">
        <v>175</v>
      </c>
      <c r="G11" s="338"/>
      <c r="I11" s="222">
        <f>SUM(I9:I10)</f>
        <v>819659</v>
      </c>
      <c r="K11" s="216">
        <v>50703</v>
      </c>
    </row>
    <row r="12" spans="1:11" ht="51" customHeight="1" thickTop="1" thickBot="1">
      <c r="A12" s="385" t="s">
        <v>123</v>
      </c>
      <c r="B12" s="385"/>
      <c r="C12" s="336"/>
      <c r="D12" s="106">
        <v>39065140</v>
      </c>
      <c r="E12" s="88">
        <f t="shared" si="0"/>
        <v>30.622065693106119</v>
      </c>
      <c r="F12" s="334" t="s">
        <v>172</v>
      </c>
      <c r="G12" s="337"/>
      <c r="H12" s="217" t="s">
        <v>127</v>
      </c>
      <c r="I12" s="223">
        <v>1668442</v>
      </c>
      <c r="K12" s="216">
        <v>23428017</v>
      </c>
    </row>
    <row r="13" spans="1:11" ht="53.25" customHeight="1" thickBot="1">
      <c r="A13" s="372" t="s">
        <v>67</v>
      </c>
      <c r="B13" s="372"/>
      <c r="C13" s="212"/>
      <c r="D13" s="339">
        <v>2399817</v>
      </c>
      <c r="E13" s="88">
        <f t="shared" si="0"/>
        <v>1.8811491223487964</v>
      </c>
      <c r="F13" s="280" t="s">
        <v>173</v>
      </c>
      <c r="G13" s="281"/>
      <c r="H13" s="217" t="s">
        <v>128</v>
      </c>
      <c r="I13" s="223">
        <v>731375</v>
      </c>
      <c r="K13" s="214">
        <f>SUM(K9:K12)</f>
        <v>24264273</v>
      </c>
    </row>
    <row r="14" spans="1:11" ht="90.75" customHeight="1" thickTop="1" thickBot="1">
      <c r="A14" s="371" t="s">
        <v>70</v>
      </c>
      <c r="B14" s="371"/>
      <c r="C14" s="340"/>
      <c r="D14" s="107">
        <f>SUM(D12:D13)</f>
        <v>41464957</v>
      </c>
      <c r="E14" s="176">
        <f t="shared" si="0"/>
        <v>32.503214815454918</v>
      </c>
      <c r="F14" s="83" t="s">
        <v>176</v>
      </c>
      <c r="G14" s="282"/>
      <c r="H14" s="218" t="s">
        <v>125</v>
      </c>
      <c r="I14" s="219">
        <v>2399817</v>
      </c>
    </row>
    <row r="15" spans="1:11" ht="44.25" customHeight="1" thickTop="1" thickBot="1">
      <c r="A15" s="383" t="s">
        <v>73</v>
      </c>
      <c r="B15" s="383"/>
      <c r="C15" s="126">
        <f>C11+C12</f>
        <v>72</v>
      </c>
      <c r="D15" s="126">
        <f>D11+D14</f>
        <v>127571864</v>
      </c>
      <c r="E15" s="128">
        <f>E11+E14</f>
        <v>100</v>
      </c>
      <c r="F15" s="126" t="s">
        <v>174</v>
      </c>
      <c r="G15" s="282"/>
      <c r="I15" s="220">
        <f>I11+I14</f>
        <v>3219476</v>
      </c>
      <c r="K15">
        <f>I12+I13+K13+I14</f>
        <v>29063907</v>
      </c>
    </row>
    <row r="16" spans="1:11" ht="8.25" customHeight="1" thickTop="1">
      <c r="A16" s="386"/>
      <c r="B16" s="386"/>
      <c r="C16" s="117"/>
      <c r="D16" s="117"/>
      <c r="E16" s="117"/>
      <c r="F16" s="248"/>
    </row>
    <row r="17" spans="1:12" ht="23.25" customHeight="1">
      <c r="A17" s="386" t="s">
        <v>121</v>
      </c>
      <c r="B17" s="386"/>
      <c r="C17" s="386"/>
      <c r="D17" s="354" t="s">
        <v>178</v>
      </c>
      <c r="E17" s="354"/>
      <c r="F17" s="354"/>
    </row>
    <row r="18" spans="1:12" ht="34.5" customHeight="1">
      <c r="A18" s="380" t="s">
        <v>139</v>
      </c>
      <c r="B18" s="380"/>
      <c r="C18" s="380"/>
      <c r="D18" s="354" t="s">
        <v>179</v>
      </c>
      <c r="E18" s="354"/>
      <c r="F18" s="354"/>
    </row>
    <row r="19" spans="1:12" ht="6.75" customHeight="1">
      <c r="A19" s="70"/>
      <c r="B19" s="70"/>
      <c r="C19" s="70"/>
      <c r="D19" s="285"/>
      <c r="E19" s="285"/>
      <c r="F19" s="285"/>
    </row>
    <row r="20" spans="1:12" ht="27" customHeight="1">
      <c r="A20" s="352" t="s">
        <v>109</v>
      </c>
      <c r="B20" s="352"/>
      <c r="C20" s="352"/>
      <c r="D20" s="354" t="s">
        <v>177</v>
      </c>
      <c r="E20" s="354"/>
      <c r="F20" s="354"/>
      <c r="G20" s="270"/>
      <c r="H20" s="270"/>
      <c r="I20" s="270"/>
      <c r="J20" s="270"/>
      <c r="K20" s="270"/>
    </row>
    <row r="21" spans="1:12" ht="12.75" customHeight="1">
      <c r="A21" s="247"/>
      <c r="B21" s="247"/>
      <c r="C21" s="247"/>
      <c r="D21" s="247"/>
      <c r="E21" s="247"/>
      <c r="F21" s="247"/>
      <c r="G21" s="271"/>
      <c r="H21" s="271"/>
      <c r="I21" s="271"/>
      <c r="J21" s="271"/>
      <c r="K21" s="271"/>
      <c r="L21" s="271"/>
    </row>
    <row r="22" spans="1:12" ht="15" customHeight="1">
      <c r="A22" s="247"/>
      <c r="B22" s="247"/>
      <c r="C22" s="247"/>
      <c r="D22" s="247"/>
      <c r="E22" s="247"/>
      <c r="F22" s="247"/>
      <c r="G22" s="352"/>
      <c r="H22" s="352"/>
      <c r="I22" s="352"/>
      <c r="J22" s="352"/>
      <c r="K22" s="352"/>
      <c r="L22" s="58"/>
    </row>
    <row r="23" spans="1:12" ht="24.75" customHeight="1">
      <c r="A23" s="247"/>
      <c r="B23" s="247"/>
      <c r="C23" s="247"/>
      <c r="D23" s="247"/>
      <c r="E23" s="247"/>
      <c r="F23" s="247"/>
      <c r="H23" s="58"/>
      <c r="I23" s="58"/>
      <c r="J23" s="58"/>
      <c r="K23" s="58"/>
    </row>
    <row r="24" spans="1:12" ht="4.5" customHeight="1">
      <c r="A24" s="247"/>
      <c r="B24" s="247"/>
      <c r="C24" s="247"/>
      <c r="D24" s="247"/>
      <c r="E24" s="247"/>
      <c r="F24" s="247"/>
      <c r="H24" s="58"/>
      <c r="I24" s="58"/>
      <c r="J24" s="58"/>
      <c r="K24" s="58"/>
    </row>
    <row r="25" spans="1:12" ht="12.75" customHeight="1">
      <c r="A25" s="247"/>
      <c r="B25" s="247"/>
      <c r="C25" s="247"/>
      <c r="D25" s="247"/>
      <c r="E25" s="247"/>
      <c r="F25" s="247"/>
      <c r="H25" s="58"/>
      <c r="I25" s="58"/>
      <c r="J25" s="58"/>
      <c r="K25" s="58"/>
    </row>
    <row r="26" spans="1:12" ht="12.75" customHeight="1">
      <c r="A26" s="118"/>
      <c r="B26" s="118"/>
      <c r="C26" s="118"/>
      <c r="D26" s="118"/>
      <c r="E26" s="118"/>
      <c r="F26" s="247"/>
    </row>
    <row r="27" spans="1:12" ht="21" customHeight="1">
      <c r="A27" s="379" t="s">
        <v>57</v>
      </c>
      <c r="B27" s="379"/>
      <c r="C27" s="379"/>
      <c r="D27" s="263">
        <v>15</v>
      </c>
      <c r="E27" s="382" t="s">
        <v>225</v>
      </c>
      <c r="F27" s="382"/>
    </row>
    <row r="28" spans="1:12" ht="18" customHeight="1">
      <c r="A28" s="70"/>
      <c r="B28" s="70"/>
      <c r="C28" s="70"/>
      <c r="D28" s="70"/>
      <c r="E28" s="70"/>
      <c r="F28" s="70"/>
    </row>
    <row r="101" ht="18.95" customHeight="1"/>
  </sheetData>
  <mergeCells count="25">
    <mergeCell ref="A27:C27"/>
    <mergeCell ref="D20:F20"/>
    <mergeCell ref="G22:K22"/>
    <mergeCell ref="A18:C18"/>
    <mergeCell ref="A2:F2"/>
    <mergeCell ref="D18:F18"/>
    <mergeCell ref="E27:F27"/>
    <mergeCell ref="D17:F17"/>
    <mergeCell ref="A20:C20"/>
    <mergeCell ref="A15:B15"/>
    <mergeCell ref="A11:B11"/>
    <mergeCell ref="A12:B12"/>
    <mergeCell ref="A16:B16"/>
    <mergeCell ref="A17:C17"/>
    <mergeCell ref="A3:B3"/>
    <mergeCell ref="A6:B6"/>
    <mergeCell ref="A7:B7"/>
    <mergeCell ref="A14:B14"/>
    <mergeCell ref="A13:B13"/>
    <mergeCell ref="A1:F1"/>
    <mergeCell ref="A4:B5"/>
    <mergeCell ref="A8:B8"/>
    <mergeCell ref="A9:B9"/>
    <mergeCell ref="F4:F5"/>
    <mergeCell ref="A10:B10"/>
  </mergeCells>
  <printOptions horizontalCentered="1"/>
  <pageMargins left="0.49803149600000002" right="0.49803149600000002" top="0.59055118110236204" bottom="0.196850393700787" header="0" footer="0"/>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sheetPr>
    <tabColor theme="6" tint="0.59999389629810485"/>
  </sheetPr>
  <dimension ref="A1:J103"/>
  <sheetViews>
    <sheetView rightToLeft="1" view="pageBreakPreview" topLeftCell="A6" workbookViewId="0">
      <selection activeCell="R8" sqref="Q8:R8"/>
    </sheetView>
  </sheetViews>
  <sheetFormatPr defaultRowHeight="12.75"/>
  <cols>
    <col min="1" max="1" width="15.28515625" customWidth="1"/>
    <col min="2" max="2" width="9" customWidth="1"/>
    <col min="3" max="3" width="8.7109375" customWidth="1"/>
    <col min="4" max="4" width="10.28515625" customWidth="1"/>
    <col min="5" max="5" width="9.42578125" customWidth="1"/>
    <col min="6" max="6" width="13.85546875" customWidth="1"/>
    <col min="7" max="7" width="10.85546875" customWidth="1"/>
    <col min="8" max="8" width="8.140625" customWidth="1"/>
    <col min="9" max="9" width="8.42578125" customWidth="1"/>
    <col min="10" max="10" width="13.5703125" customWidth="1"/>
  </cols>
  <sheetData>
    <row r="1" spans="1:10" ht="33" customHeight="1">
      <c r="A1" s="344" t="s">
        <v>135</v>
      </c>
      <c r="B1" s="344"/>
      <c r="C1" s="344"/>
      <c r="D1" s="344"/>
      <c r="E1" s="344"/>
      <c r="F1" s="344"/>
      <c r="G1" s="344"/>
      <c r="H1" s="344"/>
      <c r="I1" s="344"/>
      <c r="J1" s="344"/>
    </row>
    <row r="2" spans="1:10" ht="33.75" customHeight="1">
      <c r="A2" s="392" t="s">
        <v>180</v>
      </c>
      <c r="B2" s="393"/>
      <c r="C2" s="393"/>
      <c r="D2" s="393"/>
      <c r="E2" s="393"/>
      <c r="F2" s="393"/>
      <c r="G2" s="393"/>
      <c r="H2" s="393"/>
      <c r="I2" s="393"/>
      <c r="J2" s="393"/>
    </row>
    <row r="3" spans="1:10" ht="21.75" customHeight="1" thickBot="1">
      <c r="A3" s="129" t="s">
        <v>77</v>
      </c>
      <c r="B3" s="53"/>
      <c r="C3" s="53"/>
      <c r="D3" s="53"/>
      <c r="E3" s="53"/>
      <c r="F3" s="53"/>
      <c r="G3" s="53"/>
      <c r="H3" s="53"/>
      <c r="I3" s="394" t="s">
        <v>181</v>
      </c>
      <c r="J3" s="394"/>
    </row>
    <row r="4" spans="1:10" ht="63.75" customHeight="1" thickTop="1">
      <c r="A4" s="374" t="s">
        <v>23</v>
      </c>
      <c r="B4" s="250" t="s">
        <v>28</v>
      </c>
      <c r="C4" s="250" t="s">
        <v>24</v>
      </c>
      <c r="D4" s="250" t="s">
        <v>25</v>
      </c>
      <c r="E4" s="250" t="s">
        <v>39</v>
      </c>
      <c r="F4" s="250" t="s">
        <v>115</v>
      </c>
      <c r="G4" s="250" t="s">
        <v>116</v>
      </c>
      <c r="H4" s="250" t="s">
        <v>68</v>
      </c>
      <c r="I4" s="250" t="s">
        <v>100</v>
      </c>
      <c r="J4" s="390" t="s">
        <v>162</v>
      </c>
    </row>
    <row r="5" spans="1:10" ht="89.25" customHeight="1">
      <c r="A5" s="375"/>
      <c r="B5" s="301" t="s">
        <v>182</v>
      </c>
      <c r="C5" s="301" t="s">
        <v>183</v>
      </c>
      <c r="D5" s="301" t="s">
        <v>184</v>
      </c>
      <c r="E5" s="301" t="s">
        <v>185</v>
      </c>
      <c r="F5" s="301" t="s">
        <v>186</v>
      </c>
      <c r="G5" s="301" t="s">
        <v>187</v>
      </c>
      <c r="H5" s="301" t="s">
        <v>188</v>
      </c>
      <c r="I5" s="301" t="s">
        <v>165</v>
      </c>
      <c r="J5" s="391"/>
    </row>
    <row r="6" spans="1:10" ht="33" customHeight="1">
      <c r="A6" s="149" t="s">
        <v>36</v>
      </c>
      <c r="B6" s="230">
        <v>8</v>
      </c>
      <c r="C6" s="81">
        <v>31</v>
      </c>
      <c r="D6" s="81">
        <v>23</v>
      </c>
      <c r="E6" s="194">
        <v>630</v>
      </c>
      <c r="F6" s="254">
        <v>8565</v>
      </c>
      <c r="G6" s="254">
        <v>6135</v>
      </c>
      <c r="H6" s="254">
        <v>2922</v>
      </c>
      <c r="I6" s="259">
        <f>H6/H$15*100</f>
        <v>20.886347390993567</v>
      </c>
      <c r="J6" s="286" t="s">
        <v>166</v>
      </c>
    </row>
    <row r="7" spans="1:10" ht="33" customHeight="1">
      <c r="A7" s="148" t="s">
        <v>50</v>
      </c>
      <c r="B7" s="86">
        <v>40</v>
      </c>
      <c r="C7" s="82">
        <v>210</v>
      </c>
      <c r="D7" s="82">
        <v>185</v>
      </c>
      <c r="E7" s="150">
        <v>292</v>
      </c>
      <c r="F7" s="15">
        <v>17649</v>
      </c>
      <c r="G7" s="15">
        <v>15766</v>
      </c>
      <c r="H7" s="15">
        <v>5726</v>
      </c>
      <c r="I7" s="195">
        <f>H7/H$15*100</f>
        <v>40.929235167977126</v>
      </c>
      <c r="J7" s="287" t="s">
        <v>169</v>
      </c>
    </row>
    <row r="8" spans="1:10" ht="33" customHeight="1">
      <c r="A8" s="148" t="s">
        <v>37</v>
      </c>
      <c r="B8" s="86">
        <v>0</v>
      </c>
      <c r="C8" s="82">
        <v>0</v>
      </c>
      <c r="D8" s="82">
        <v>0</v>
      </c>
      <c r="E8" s="231">
        <v>0</v>
      </c>
      <c r="F8" s="150">
        <v>0</v>
      </c>
      <c r="G8" s="150">
        <v>0</v>
      </c>
      <c r="H8" s="150">
        <v>0</v>
      </c>
      <c r="I8" s="195">
        <v>0</v>
      </c>
      <c r="J8" s="287" t="s">
        <v>170</v>
      </c>
    </row>
    <row r="9" spans="1:10" ht="33" customHeight="1" thickBot="1">
      <c r="A9" s="148" t="s">
        <v>38</v>
      </c>
      <c r="B9" s="86">
        <v>7</v>
      </c>
      <c r="C9" s="82">
        <v>29</v>
      </c>
      <c r="D9" s="82">
        <v>23</v>
      </c>
      <c r="E9" s="89">
        <v>187.5</v>
      </c>
      <c r="F9" s="15">
        <v>1864</v>
      </c>
      <c r="G9" s="122">
        <v>1402</v>
      </c>
      <c r="H9" s="150">
        <v>382</v>
      </c>
      <c r="I9" s="195">
        <f>H9/H$15*100</f>
        <v>2.730521801286633</v>
      </c>
      <c r="J9" s="288" t="s">
        <v>167</v>
      </c>
    </row>
    <row r="10" spans="1:10" ht="33" customHeight="1" thickTop="1" thickBot="1">
      <c r="A10" s="152" t="s">
        <v>56</v>
      </c>
      <c r="B10" s="233">
        <f>SUM(B6:B9)</f>
        <v>55</v>
      </c>
      <c r="C10" s="83">
        <f>SUM(C6:C9)</f>
        <v>270</v>
      </c>
      <c r="D10" s="83">
        <f>SUM(D6:D9)</f>
        <v>231</v>
      </c>
      <c r="E10" s="155"/>
      <c r="F10" s="84">
        <f>SUM(F6:F9)</f>
        <v>28078</v>
      </c>
      <c r="G10" s="84">
        <f>SUM(G6:G9)</f>
        <v>23303</v>
      </c>
      <c r="H10" s="84">
        <f>SUM(H6:H9)</f>
        <v>9030</v>
      </c>
      <c r="I10" s="196">
        <f>H10/H$15*100</f>
        <v>64.546104360257331</v>
      </c>
      <c r="J10" s="289" t="s">
        <v>189</v>
      </c>
    </row>
    <row r="11" spans="1:10" ht="33" customHeight="1" thickTop="1">
      <c r="A11" s="240" t="s">
        <v>134</v>
      </c>
      <c r="B11" s="86">
        <v>0</v>
      </c>
      <c r="C11" s="82">
        <v>0</v>
      </c>
      <c r="D11" s="82">
        <v>0</v>
      </c>
      <c r="E11" s="150">
        <v>0</v>
      </c>
      <c r="F11" s="82">
        <v>0</v>
      </c>
      <c r="G11" s="82">
        <v>0</v>
      </c>
      <c r="H11" s="82">
        <v>0</v>
      </c>
      <c r="I11" s="195">
        <f>H11/H$15*100</f>
        <v>0</v>
      </c>
      <c r="J11" s="290" t="s">
        <v>190</v>
      </c>
    </row>
    <row r="12" spans="1:10" ht="33" customHeight="1" thickBot="1">
      <c r="A12" s="148" t="s">
        <v>29</v>
      </c>
      <c r="B12" s="86">
        <v>0</v>
      </c>
      <c r="C12" s="82">
        <v>0</v>
      </c>
      <c r="D12" s="82">
        <v>0</v>
      </c>
      <c r="E12" s="82">
        <v>0</v>
      </c>
      <c r="F12" s="82">
        <v>0</v>
      </c>
      <c r="G12" s="82">
        <v>0</v>
      </c>
      <c r="H12" s="82">
        <v>226</v>
      </c>
      <c r="I12" s="195">
        <f>H12/H$15*100</f>
        <v>1.6154395997140816</v>
      </c>
      <c r="J12" s="293" t="s">
        <v>192</v>
      </c>
    </row>
    <row r="13" spans="1:10" ht="33" customHeight="1" thickTop="1" thickBot="1">
      <c r="A13" s="232" t="s">
        <v>131</v>
      </c>
      <c r="B13" s="154">
        <v>17</v>
      </c>
      <c r="C13" s="154">
        <v>183</v>
      </c>
      <c r="D13" s="87">
        <v>82</v>
      </c>
      <c r="E13" s="83">
        <v>23</v>
      </c>
      <c r="F13" s="84">
        <v>2327</v>
      </c>
      <c r="G13" s="84">
        <v>1652</v>
      </c>
      <c r="H13" s="84">
        <v>226</v>
      </c>
      <c r="I13" s="196">
        <f>H13/H$15*100</f>
        <v>1.6154395997140816</v>
      </c>
      <c r="J13" s="289" t="s">
        <v>189</v>
      </c>
    </row>
    <row r="14" spans="1:10" ht="46.5" customHeight="1" thickTop="1" thickBot="1">
      <c r="A14" s="234" t="s">
        <v>101</v>
      </c>
      <c r="B14" s="235"/>
      <c r="C14" s="236">
        <v>35</v>
      </c>
      <c r="D14" s="81">
        <v>35</v>
      </c>
      <c r="E14" s="235"/>
      <c r="F14" s="237"/>
      <c r="G14" s="237"/>
      <c r="H14" s="238">
        <v>4734</v>
      </c>
      <c r="I14" s="239">
        <f>H14/H15*100</f>
        <v>33.838456040028589</v>
      </c>
      <c r="J14" s="292" t="s">
        <v>193</v>
      </c>
    </row>
    <row r="15" spans="1:10" ht="30" customHeight="1" thickTop="1" thickBot="1">
      <c r="A15" s="153" t="s">
        <v>55</v>
      </c>
      <c r="B15" s="126">
        <f>B10+B13</f>
        <v>72</v>
      </c>
      <c r="C15" s="126">
        <f>C10+C13+C14</f>
        <v>488</v>
      </c>
      <c r="D15" s="126">
        <f>D10+D13+D14</f>
        <v>348</v>
      </c>
      <c r="E15" s="156"/>
      <c r="F15" s="126">
        <f>F10+F13</f>
        <v>30405</v>
      </c>
      <c r="G15" s="126">
        <f>G10+G13</f>
        <v>24955</v>
      </c>
      <c r="H15" s="126">
        <f>H10+H13+H14</f>
        <v>13990</v>
      </c>
      <c r="I15" s="177">
        <v>100</v>
      </c>
      <c r="J15" s="291" t="s">
        <v>191</v>
      </c>
    </row>
    <row r="16" spans="1:10" s="49" customFormat="1" ht="8.25" customHeight="1" thickTop="1">
      <c r="A16" s="48"/>
      <c r="B16" s="48"/>
      <c r="C16" s="48"/>
      <c r="D16" s="48"/>
      <c r="E16" s="48"/>
      <c r="F16" s="48"/>
      <c r="G16" s="48"/>
      <c r="H16" s="48"/>
      <c r="I16" s="151"/>
      <c r="J16" s="260"/>
    </row>
    <row r="17" spans="1:10" ht="41.25" customHeight="1">
      <c r="A17" s="395" t="s">
        <v>109</v>
      </c>
      <c r="B17" s="395"/>
      <c r="C17" s="395"/>
      <c r="D17" s="395"/>
      <c r="E17" s="395"/>
      <c r="F17" s="396" t="s">
        <v>177</v>
      </c>
      <c r="G17" s="396"/>
      <c r="H17" s="396"/>
      <c r="I17" s="396"/>
      <c r="J17" s="396"/>
    </row>
    <row r="18" spans="1:10" ht="24" customHeight="1">
      <c r="A18" s="75"/>
      <c r="B18" s="75"/>
      <c r="C18" s="75"/>
      <c r="D18" s="75"/>
      <c r="E18" s="75"/>
      <c r="F18" s="75"/>
      <c r="G18" s="75"/>
      <c r="H18" s="75"/>
      <c r="I18" s="75"/>
    </row>
    <row r="19" spans="1:10" ht="16.5" customHeight="1">
      <c r="A19" s="75"/>
      <c r="B19" s="75"/>
      <c r="C19" s="75"/>
      <c r="D19" s="75"/>
      <c r="E19" s="75"/>
      <c r="F19" s="75"/>
      <c r="G19" s="75"/>
      <c r="H19" s="75"/>
      <c r="I19" s="75"/>
    </row>
    <row r="20" spans="1:10" ht="27" customHeight="1">
      <c r="A20" s="75"/>
      <c r="B20" s="75"/>
      <c r="C20" s="75"/>
      <c r="D20" s="75"/>
      <c r="E20" s="75"/>
      <c r="F20" s="75"/>
      <c r="G20" s="75"/>
      <c r="H20" s="75"/>
      <c r="I20" s="75"/>
    </row>
    <row r="21" spans="1:10" ht="13.5" customHeight="1">
      <c r="A21" s="75"/>
      <c r="B21" s="75"/>
      <c r="C21" s="75"/>
      <c r="D21" s="75"/>
      <c r="E21" s="75"/>
      <c r="F21" s="75"/>
      <c r="G21" s="75"/>
      <c r="H21" s="75"/>
      <c r="I21" s="75"/>
    </row>
    <row r="22" spans="1:10" ht="16.5" customHeight="1">
      <c r="A22" s="75"/>
      <c r="B22" s="75"/>
      <c r="C22" s="75"/>
      <c r="D22" s="75"/>
      <c r="E22" s="75"/>
      <c r="F22" s="75"/>
      <c r="G22" s="75"/>
      <c r="H22" s="75"/>
      <c r="I22" s="75"/>
    </row>
    <row r="23" spans="1:10" ht="20.25" customHeight="1">
      <c r="A23" s="75"/>
      <c r="B23" s="75"/>
      <c r="C23" s="75"/>
      <c r="D23" s="75"/>
      <c r="E23" s="75"/>
      <c r="F23" s="75"/>
      <c r="G23" s="75"/>
      <c r="H23" s="75"/>
      <c r="I23" s="75"/>
    </row>
    <row r="24" spans="1:10" ht="20.25" customHeight="1">
      <c r="A24" s="75"/>
      <c r="B24" s="75"/>
      <c r="C24" s="75"/>
      <c r="D24" s="75"/>
      <c r="E24" s="75"/>
      <c r="F24" s="75"/>
      <c r="G24" s="75"/>
      <c r="H24" s="75"/>
      <c r="I24" s="75"/>
    </row>
    <row r="25" spans="1:10" ht="22.5" customHeight="1">
      <c r="A25" s="75"/>
      <c r="B25" s="75"/>
      <c r="C25" s="75"/>
      <c r="D25" s="75"/>
      <c r="E25" s="75"/>
      <c r="F25" s="75"/>
      <c r="G25" s="75"/>
      <c r="H25" s="75"/>
      <c r="I25" s="75"/>
    </row>
    <row r="26" spans="1:10" ht="20.25" customHeight="1">
      <c r="A26" s="75"/>
      <c r="B26" s="75"/>
      <c r="C26" s="75"/>
      <c r="D26" s="75"/>
      <c r="E26" s="75"/>
      <c r="F26" s="75"/>
      <c r="G26" s="75"/>
      <c r="H26" s="75"/>
      <c r="I26" s="75"/>
    </row>
    <row r="27" spans="1:10" ht="21" customHeight="1">
      <c r="A27" s="73"/>
      <c r="B27" s="73"/>
      <c r="C27" s="73"/>
      <c r="D27" s="73"/>
      <c r="E27" s="73"/>
      <c r="F27" s="73"/>
      <c r="G27" s="73"/>
      <c r="H27" s="73"/>
      <c r="I27" s="73"/>
    </row>
    <row r="28" spans="1:10" ht="24" customHeight="1">
      <c r="A28" s="74"/>
      <c r="B28" s="74"/>
      <c r="C28" s="74"/>
      <c r="D28" s="74"/>
      <c r="E28" s="74"/>
      <c r="F28" s="74"/>
      <c r="G28" s="74"/>
      <c r="H28" s="74"/>
      <c r="I28" s="74"/>
    </row>
    <row r="29" spans="1:10" ht="19.5" customHeight="1">
      <c r="A29" s="74"/>
      <c r="B29" s="74"/>
      <c r="C29" s="74"/>
      <c r="D29" s="74"/>
      <c r="E29" s="74"/>
      <c r="F29" s="74"/>
      <c r="G29" s="74"/>
      <c r="H29" s="74"/>
      <c r="I29" s="74"/>
    </row>
    <row r="30" spans="1:10" ht="20.25" customHeight="1">
      <c r="A30" s="351" t="s">
        <v>82</v>
      </c>
      <c r="B30" s="351"/>
      <c r="C30" s="351"/>
      <c r="D30" s="351"/>
      <c r="E30" s="329">
        <v>16</v>
      </c>
      <c r="F30" s="388" t="s">
        <v>225</v>
      </c>
      <c r="G30" s="389"/>
      <c r="H30" s="389"/>
      <c r="I30" s="389"/>
      <c r="J30" s="389"/>
    </row>
    <row r="103" ht="18.95" customHeight="1"/>
  </sheetData>
  <mergeCells count="9">
    <mergeCell ref="A30:D30"/>
    <mergeCell ref="F30:J30"/>
    <mergeCell ref="J4:J5"/>
    <mergeCell ref="A1:J1"/>
    <mergeCell ref="A4:A5"/>
    <mergeCell ref="A2:J2"/>
    <mergeCell ref="I3:J3"/>
    <mergeCell ref="A17:E17"/>
    <mergeCell ref="F17:J17"/>
  </mergeCells>
  <printOptions horizontalCentered="1"/>
  <pageMargins left="0.24803149599999999" right="0.49803149600000002" top="0.59055118110236204" bottom="0.196850393700787" header="0" footer="0.23622047244094499"/>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sheetPr>
    <tabColor theme="6" tint="0.59999389629810485"/>
  </sheetPr>
  <dimension ref="A1:Q34"/>
  <sheetViews>
    <sheetView rightToLeft="1" tabSelected="1" view="pageBreakPreview" topLeftCell="B3" zoomScaleSheetLayoutView="100" workbookViewId="0">
      <selection activeCell="L9" sqref="L9"/>
    </sheetView>
  </sheetViews>
  <sheetFormatPr defaultRowHeight="12.75"/>
  <cols>
    <col min="1" max="1" width="1.42578125" customWidth="1"/>
    <col min="2" max="3" width="11.42578125" customWidth="1"/>
    <col min="4" max="5" width="9.7109375" style="2" customWidth="1"/>
    <col min="6" max="6" width="11.140625" style="2" customWidth="1"/>
    <col min="7" max="8" width="9.7109375" style="2" customWidth="1"/>
    <col min="9" max="9" width="12.7109375" customWidth="1"/>
    <col min="10" max="10" width="14" customWidth="1"/>
  </cols>
  <sheetData>
    <row r="1" spans="1:17" ht="25.5" customHeight="1">
      <c r="B1" s="407" t="s">
        <v>140</v>
      </c>
      <c r="C1" s="407"/>
      <c r="D1" s="407"/>
      <c r="E1" s="407"/>
      <c r="F1" s="407"/>
      <c r="G1" s="407"/>
      <c r="H1" s="407"/>
      <c r="I1" s="407"/>
      <c r="J1" s="407"/>
      <c r="K1" s="407"/>
      <c r="L1" s="407"/>
      <c r="M1" s="407"/>
      <c r="N1" s="407"/>
      <c r="O1" s="407"/>
      <c r="P1" s="407"/>
      <c r="Q1" s="407"/>
    </row>
    <row r="2" spans="1:17" ht="36.75" customHeight="1">
      <c r="B2" s="423" t="s">
        <v>223</v>
      </c>
      <c r="C2" s="423"/>
      <c r="D2" s="423"/>
      <c r="E2" s="423"/>
      <c r="F2" s="423"/>
      <c r="G2" s="423"/>
      <c r="H2" s="423"/>
      <c r="I2" s="423"/>
      <c r="J2" s="423"/>
    </row>
    <row r="3" spans="1:17" ht="22.5" customHeight="1" thickBot="1">
      <c r="B3" s="158" t="s">
        <v>83</v>
      </c>
      <c r="C3" s="53"/>
      <c r="D3" s="130"/>
      <c r="E3" s="54"/>
      <c r="F3" s="54"/>
      <c r="G3" s="54"/>
      <c r="H3" s="54"/>
      <c r="J3" s="294" t="s">
        <v>194</v>
      </c>
    </row>
    <row r="4" spans="1:17" ht="24.75" customHeight="1" thickTop="1">
      <c r="B4" s="362" t="s">
        <v>94</v>
      </c>
      <c r="C4" s="362" t="s">
        <v>16</v>
      </c>
      <c r="D4" s="408" t="s">
        <v>124</v>
      </c>
      <c r="E4" s="362"/>
      <c r="F4" s="362"/>
      <c r="G4" s="362"/>
      <c r="H4" s="362"/>
      <c r="I4" s="390" t="s">
        <v>196</v>
      </c>
      <c r="J4" s="390" t="s">
        <v>195</v>
      </c>
    </row>
    <row r="5" spans="1:17" ht="32.25" customHeight="1">
      <c r="B5" s="399"/>
      <c r="C5" s="399"/>
      <c r="D5" s="425" t="s">
        <v>276</v>
      </c>
      <c r="E5" s="425"/>
      <c r="F5" s="425"/>
      <c r="G5" s="425"/>
      <c r="H5" s="425"/>
      <c r="I5" s="424"/>
      <c r="J5" s="424"/>
    </row>
    <row r="6" spans="1:17" ht="28.5" customHeight="1">
      <c r="B6" s="399"/>
      <c r="C6" s="399"/>
      <c r="D6" s="261" t="s">
        <v>48</v>
      </c>
      <c r="E6" s="261" t="s">
        <v>34</v>
      </c>
      <c r="F6" s="261" t="s">
        <v>35</v>
      </c>
      <c r="G6" s="261" t="s">
        <v>49</v>
      </c>
      <c r="H6" s="261" t="s">
        <v>26</v>
      </c>
      <c r="I6" s="424"/>
      <c r="J6" s="424"/>
    </row>
    <row r="7" spans="1:17" ht="39" customHeight="1">
      <c r="B7" s="363"/>
      <c r="C7" s="363"/>
      <c r="D7" s="295" t="s">
        <v>197</v>
      </c>
      <c r="E7" s="295" t="s">
        <v>198</v>
      </c>
      <c r="F7" s="295" t="s">
        <v>199</v>
      </c>
      <c r="G7" s="295" t="s">
        <v>200</v>
      </c>
      <c r="H7" s="295" t="s">
        <v>201</v>
      </c>
      <c r="I7" s="391"/>
      <c r="J7" s="391"/>
    </row>
    <row r="8" spans="1:17" ht="27.95" customHeight="1">
      <c r="B8" s="417" t="s">
        <v>95</v>
      </c>
      <c r="C8" s="139" t="s">
        <v>17</v>
      </c>
      <c r="D8" s="241">
        <v>2</v>
      </c>
      <c r="E8" s="241">
        <v>7</v>
      </c>
      <c r="F8" s="241">
        <v>0</v>
      </c>
      <c r="G8" s="241">
        <v>2</v>
      </c>
      <c r="H8" s="79">
        <f t="shared" ref="H8:H22" si="0">SUM(D8:G8)</f>
        <v>11</v>
      </c>
      <c r="I8" s="94" t="s">
        <v>202</v>
      </c>
      <c r="J8" s="410" t="s">
        <v>272</v>
      </c>
    </row>
    <row r="9" spans="1:17" ht="27.95" customHeight="1">
      <c r="B9" s="418"/>
      <c r="C9" s="166" t="s">
        <v>10</v>
      </c>
      <c r="D9" s="242">
        <v>0</v>
      </c>
      <c r="E9" s="242">
        <v>1</v>
      </c>
      <c r="F9" s="242">
        <v>1</v>
      </c>
      <c r="G9" s="242">
        <v>0</v>
      </c>
      <c r="H9" s="77">
        <f t="shared" si="0"/>
        <v>2</v>
      </c>
      <c r="I9" s="92" t="s">
        <v>203</v>
      </c>
      <c r="J9" s="411"/>
    </row>
    <row r="10" spans="1:17" ht="27.95" customHeight="1">
      <c r="B10" s="419"/>
      <c r="C10" s="165" t="s">
        <v>58</v>
      </c>
      <c r="D10" s="243">
        <v>0</v>
      </c>
      <c r="E10" s="243">
        <v>0</v>
      </c>
      <c r="F10" s="243">
        <v>1</v>
      </c>
      <c r="G10" s="243">
        <v>2</v>
      </c>
      <c r="H10" s="161">
        <f t="shared" si="0"/>
        <v>3</v>
      </c>
      <c r="I10" s="92" t="s">
        <v>204</v>
      </c>
      <c r="J10" s="412"/>
    </row>
    <row r="11" spans="1:17" ht="27.95" customHeight="1">
      <c r="B11" s="400" t="s">
        <v>96</v>
      </c>
      <c r="C11" s="167" t="s">
        <v>3</v>
      </c>
      <c r="D11" s="241">
        <v>0</v>
      </c>
      <c r="E11" s="241">
        <v>2</v>
      </c>
      <c r="F11" s="241">
        <v>2</v>
      </c>
      <c r="G11" s="241">
        <v>0</v>
      </c>
      <c r="H11" s="79">
        <f t="shared" si="0"/>
        <v>4</v>
      </c>
      <c r="I11" s="94" t="s">
        <v>206</v>
      </c>
      <c r="J11" s="404" t="s">
        <v>273</v>
      </c>
    </row>
    <row r="12" spans="1:17" ht="27.95" customHeight="1">
      <c r="A12" s="68"/>
      <c r="B12" s="401"/>
      <c r="C12" s="166" t="s">
        <v>5</v>
      </c>
      <c r="D12" s="242">
        <v>1</v>
      </c>
      <c r="E12" s="242">
        <v>0</v>
      </c>
      <c r="F12" s="242">
        <v>1</v>
      </c>
      <c r="G12" s="242">
        <v>1</v>
      </c>
      <c r="H12" s="77">
        <f t="shared" si="0"/>
        <v>3</v>
      </c>
      <c r="I12" s="92" t="s">
        <v>207</v>
      </c>
      <c r="J12" s="405"/>
    </row>
    <row r="13" spans="1:17" s="66" customFormat="1" ht="27.95" customHeight="1">
      <c r="A13" s="68"/>
      <c r="B13" s="401"/>
      <c r="C13" s="168" t="s">
        <v>4</v>
      </c>
      <c r="D13" s="243">
        <v>0</v>
      </c>
      <c r="E13" s="243">
        <v>4</v>
      </c>
      <c r="F13" s="243">
        <v>0</v>
      </c>
      <c r="G13" s="243">
        <v>0</v>
      </c>
      <c r="H13" s="161">
        <f t="shared" si="0"/>
        <v>4</v>
      </c>
      <c r="I13" s="92" t="s">
        <v>208</v>
      </c>
      <c r="J13" s="413"/>
    </row>
    <row r="14" spans="1:17" ht="27.95" customHeight="1">
      <c r="A14" s="68"/>
      <c r="B14" s="420" t="s">
        <v>97</v>
      </c>
      <c r="C14" s="167" t="s">
        <v>8</v>
      </c>
      <c r="D14" s="241">
        <v>1</v>
      </c>
      <c r="E14" s="241">
        <v>4</v>
      </c>
      <c r="F14" s="241">
        <v>0</v>
      </c>
      <c r="G14" s="241">
        <v>0</v>
      </c>
      <c r="H14" s="79">
        <f t="shared" si="0"/>
        <v>5</v>
      </c>
      <c r="I14" s="94" t="s">
        <v>211</v>
      </c>
      <c r="J14" s="414" t="s">
        <v>274</v>
      </c>
    </row>
    <row r="15" spans="1:17" ht="27.95" customHeight="1">
      <c r="A15" s="68"/>
      <c r="B15" s="421"/>
      <c r="C15" s="166" t="s">
        <v>7</v>
      </c>
      <c r="D15" s="242">
        <v>0</v>
      </c>
      <c r="E15" s="242">
        <v>1</v>
      </c>
      <c r="F15" s="242">
        <v>1</v>
      </c>
      <c r="G15" s="242">
        <v>1</v>
      </c>
      <c r="H15" s="77">
        <f t="shared" si="0"/>
        <v>3</v>
      </c>
      <c r="I15" s="92" t="s">
        <v>212</v>
      </c>
      <c r="J15" s="415"/>
    </row>
    <row r="16" spans="1:17" ht="27.95" customHeight="1">
      <c r="B16" s="421"/>
      <c r="C16" s="166" t="s">
        <v>6</v>
      </c>
      <c r="D16" s="242">
        <v>0</v>
      </c>
      <c r="E16" s="242">
        <v>4</v>
      </c>
      <c r="F16" s="242">
        <v>1</v>
      </c>
      <c r="G16" s="242">
        <v>0</v>
      </c>
      <c r="H16" s="77">
        <f t="shared" si="0"/>
        <v>5</v>
      </c>
      <c r="I16" s="92" t="s">
        <v>213</v>
      </c>
      <c r="J16" s="415"/>
    </row>
    <row r="17" spans="2:14" ht="27.95" customHeight="1">
      <c r="B17" s="421"/>
      <c r="C17" s="168" t="s">
        <v>9</v>
      </c>
      <c r="D17" s="244">
        <v>0</v>
      </c>
      <c r="E17" s="244">
        <v>1</v>
      </c>
      <c r="F17" s="163">
        <v>0</v>
      </c>
      <c r="G17" s="244">
        <v>2</v>
      </c>
      <c r="H17" s="163">
        <f t="shared" si="0"/>
        <v>3</v>
      </c>
      <c r="I17" s="92" t="s">
        <v>214</v>
      </c>
      <c r="J17" s="415"/>
    </row>
    <row r="18" spans="2:14" ht="27.95" customHeight="1">
      <c r="B18" s="422"/>
      <c r="C18" s="168" t="s">
        <v>11</v>
      </c>
      <c r="D18" s="244">
        <v>1</v>
      </c>
      <c r="E18" s="244">
        <v>0</v>
      </c>
      <c r="F18" s="163">
        <v>0</v>
      </c>
      <c r="G18" s="244">
        <v>0</v>
      </c>
      <c r="H18" s="163">
        <f t="shared" si="0"/>
        <v>1</v>
      </c>
      <c r="I18" s="93" t="s">
        <v>215</v>
      </c>
      <c r="J18" s="416"/>
    </row>
    <row r="19" spans="2:14" ht="27.95" customHeight="1">
      <c r="B19" s="400" t="s">
        <v>98</v>
      </c>
      <c r="C19" s="167" t="s">
        <v>12</v>
      </c>
      <c r="D19" s="245">
        <v>2</v>
      </c>
      <c r="E19" s="245">
        <v>8</v>
      </c>
      <c r="F19" s="80">
        <v>0</v>
      </c>
      <c r="G19" s="245">
        <v>0</v>
      </c>
      <c r="H19" s="80">
        <f t="shared" si="0"/>
        <v>10</v>
      </c>
      <c r="I19" s="226" t="s">
        <v>218</v>
      </c>
      <c r="J19" s="404" t="s">
        <v>275</v>
      </c>
    </row>
    <row r="20" spans="2:14" ht="27.95" customHeight="1">
      <c r="B20" s="401"/>
      <c r="C20" s="166" t="s">
        <v>14</v>
      </c>
      <c r="D20" s="242">
        <v>1</v>
      </c>
      <c r="E20" s="242">
        <v>2</v>
      </c>
      <c r="F20" s="77">
        <v>0</v>
      </c>
      <c r="G20" s="242">
        <v>0</v>
      </c>
      <c r="H20" s="77">
        <f t="shared" si="0"/>
        <v>3</v>
      </c>
      <c r="I20" s="92" t="s">
        <v>217</v>
      </c>
      <c r="J20" s="405"/>
    </row>
    <row r="21" spans="2:14" ht="27.95" customHeight="1">
      <c r="B21" s="401"/>
      <c r="C21" s="168" t="s">
        <v>15</v>
      </c>
      <c r="D21" s="244">
        <v>0</v>
      </c>
      <c r="E21" s="244">
        <v>4</v>
      </c>
      <c r="F21" s="163">
        <v>0</v>
      </c>
      <c r="G21" s="244">
        <v>1</v>
      </c>
      <c r="H21" s="163">
        <f t="shared" si="0"/>
        <v>5</v>
      </c>
      <c r="I21" s="92" t="s">
        <v>219</v>
      </c>
      <c r="J21" s="405"/>
    </row>
    <row r="22" spans="2:14" ht="27.95" customHeight="1" thickBot="1">
      <c r="B22" s="401"/>
      <c r="C22" s="175" t="s">
        <v>13</v>
      </c>
      <c r="D22" s="160">
        <v>0</v>
      </c>
      <c r="E22" s="246">
        <v>2</v>
      </c>
      <c r="F22" s="160">
        <v>0</v>
      </c>
      <c r="G22" s="246">
        <v>0</v>
      </c>
      <c r="H22" s="160">
        <f t="shared" si="0"/>
        <v>2</v>
      </c>
      <c r="I22" s="296" t="s">
        <v>216</v>
      </c>
      <c r="J22" s="405"/>
    </row>
    <row r="23" spans="2:14" ht="27.95" customHeight="1" thickTop="1" thickBot="1">
      <c r="B23" s="402" t="s">
        <v>54</v>
      </c>
      <c r="C23" s="402"/>
      <c r="D23" s="162">
        <f>SUM(D8:D22)</f>
        <v>8</v>
      </c>
      <c r="E23" s="162">
        <f>SUM(E8:E22)</f>
        <v>40</v>
      </c>
      <c r="F23" s="162">
        <f>SUM(F8:F22)</f>
        <v>7</v>
      </c>
      <c r="G23" s="162">
        <f>SUM(G8:G22)</f>
        <v>9</v>
      </c>
      <c r="H23" s="162">
        <f>SUM(H8:H22)</f>
        <v>64</v>
      </c>
      <c r="I23" s="403" t="s">
        <v>220</v>
      </c>
      <c r="J23" s="403"/>
    </row>
    <row r="24" spans="2:14" ht="5.25" customHeight="1" thickTop="1">
      <c r="B24" s="409"/>
      <c r="C24" s="409"/>
      <c r="D24" s="409"/>
      <c r="E24" s="409"/>
      <c r="F24" s="409"/>
      <c r="G24" s="409"/>
      <c r="H24" s="409"/>
    </row>
    <row r="25" spans="2:14" ht="56.25" customHeight="1">
      <c r="B25" s="406" t="s">
        <v>285</v>
      </c>
      <c r="C25" s="406"/>
      <c r="D25" s="406"/>
      <c r="E25" s="406"/>
      <c r="F25" s="332"/>
      <c r="G25" s="398" t="s">
        <v>224</v>
      </c>
      <c r="H25" s="398"/>
      <c r="I25" s="398"/>
      <c r="J25" s="398"/>
      <c r="K25" s="406" t="s">
        <v>132</v>
      </c>
      <c r="L25" s="406"/>
      <c r="M25" s="406"/>
      <c r="N25" s="406"/>
    </row>
    <row r="26" spans="2:14" ht="8.25" customHeight="1">
      <c r="B26" s="193"/>
      <c r="C26" s="193"/>
      <c r="D26" s="193"/>
      <c r="E26" s="193"/>
      <c r="F26" s="193"/>
      <c r="G26" s="193"/>
      <c r="H26" s="193"/>
      <c r="I26" s="178"/>
    </row>
    <row r="27" spans="2:14" ht="34.5" customHeight="1">
      <c r="B27" s="352" t="s">
        <v>109</v>
      </c>
      <c r="C27" s="352"/>
      <c r="D27" s="352"/>
      <c r="E27" s="352"/>
      <c r="F27" s="398" t="s">
        <v>177</v>
      </c>
      <c r="G27" s="398"/>
      <c r="H27" s="398"/>
      <c r="I27" s="398"/>
      <c r="J27" s="398"/>
    </row>
    <row r="28" spans="2:14" ht="18" customHeight="1">
      <c r="B28" s="249"/>
      <c r="C28" s="249"/>
      <c r="D28" s="249"/>
      <c r="E28" s="249"/>
      <c r="F28" s="249"/>
      <c r="G28" s="249"/>
      <c r="H28" s="249"/>
    </row>
    <row r="29" spans="2:14" ht="12.75" customHeight="1">
      <c r="B29" s="249"/>
      <c r="C29" s="249"/>
      <c r="D29" s="249"/>
      <c r="E29" s="249"/>
      <c r="F29" s="249"/>
      <c r="G29" s="249"/>
      <c r="H29" s="249"/>
    </row>
    <row r="30" spans="2:14" ht="10.5" customHeight="1">
      <c r="B30" s="249"/>
      <c r="C30" s="249"/>
      <c r="D30" s="249"/>
      <c r="E30" s="249"/>
      <c r="F30" s="249"/>
      <c r="G30" s="249"/>
      <c r="H30" s="249"/>
    </row>
    <row r="31" spans="2:14" ht="13.5" customHeight="1">
      <c r="B31" s="249"/>
      <c r="C31" s="249"/>
      <c r="D31" s="249"/>
      <c r="E31" s="249"/>
      <c r="F31" s="249"/>
      <c r="G31" s="249"/>
      <c r="H31" s="249"/>
    </row>
    <row r="32" spans="2:14" ht="15.75" customHeight="1">
      <c r="D32" s="78"/>
      <c r="E32" s="78"/>
      <c r="F32" s="78"/>
      <c r="G32" s="78"/>
      <c r="H32" s="78"/>
    </row>
    <row r="33" spans="2:10" s="3" customFormat="1" ht="18.75" customHeight="1">
      <c r="B33" s="379" t="s">
        <v>57</v>
      </c>
      <c r="C33" s="379"/>
      <c r="D33" s="379"/>
      <c r="E33" s="302"/>
      <c r="F33" s="330">
        <v>17</v>
      </c>
      <c r="G33" s="397" t="s">
        <v>225</v>
      </c>
      <c r="H33" s="397"/>
      <c r="I33" s="397"/>
      <c r="J33" s="397"/>
    </row>
    <row r="34" spans="2:10">
      <c r="B34" s="70"/>
      <c r="C34" s="70"/>
    </row>
  </sheetData>
  <mergeCells count="27">
    <mergeCell ref="K25:N25"/>
    <mergeCell ref="K1:Q1"/>
    <mergeCell ref="D4:H4"/>
    <mergeCell ref="B24:H24"/>
    <mergeCell ref="B1:J1"/>
    <mergeCell ref="J8:J10"/>
    <mergeCell ref="J11:J13"/>
    <mergeCell ref="J14:J18"/>
    <mergeCell ref="B8:B10"/>
    <mergeCell ref="B11:B13"/>
    <mergeCell ref="B14:B18"/>
    <mergeCell ref="B2:J2"/>
    <mergeCell ref="J4:J7"/>
    <mergeCell ref="I4:I7"/>
    <mergeCell ref="D5:H5"/>
    <mergeCell ref="C4:C7"/>
    <mergeCell ref="B4:B7"/>
    <mergeCell ref="B19:B22"/>
    <mergeCell ref="B23:C23"/>
    <mergeCell ref="I23:J23"/>
    <mergeCell ref="J19:J22"/>
    <mergeCell ref="G33:J33"/>
    <mergeCell ref="B27:E27"/>
    <mergeCell ref="F27:J27"/>
    <mergeCell ref="G25:J25"/>
    <mergeCell ref="B33:D33"/>
    <mergeCell ref="B25:E25"/>
  </mergeCells>
  <printOptions horizontalCentered="1"/>
  <pageMargins left="0.30118110199999998" right="0.30118110199999998" top="0.59055118110236204" bottom="0.23622047244094499" header="0.511811023622047" footer="0.511811023622047"/>
  <pageSetup paperSize="9"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tabColor theme="6" tint="0.59999389629810485"/>
  </sheetPr>
  <dimension ref="A1:Y35"/>
  <sheetViews>
    <sheetView rightToLeft="1" view="pageBreakPreview" zoomScaleSheetLayoutView="100" workbookViewId="0">
      <selection activeCell="U24" sqref="U24"/>
    </sheetView>
  </sheetViews>
  <sheetFormatPr defaultRowHeight="12.75"/>
  <cols>
    <col min="1" max="1" width="1.42578125" customWidth="1"/>
    <col min="2" max="2" width="5.5703125" style="2" customWidth="1"/>
    <col min="3" max="3" width="6.5703125" style="2" customWidth="1"/>
    <col min="4" max="4" width="11" style="2" customWidth="1"/>
    <col min="5" max="5" width="9.140625" style="2" customWidth="1"/>
    <col min="6" max="6" width="11.7109375" style="2" customWidth="1"/>
    <col min="7" max="7" width="0.7109375" style="2" customWidth="1"/>
    <col min="8" max="8" width="10.42578125" style="2" customWidth="1"/>
    <col min="9" max="10" width="10.85546875" style="2" customWidth="1"/>
    <col min="11" max="11" width="10" style="2" customWidth="1"/>
    <col min="12" max="12" width="13.5703125" style="2" customWidth="1"/>
    <col min="13" max="13" width="10.5703125" style="2" customWidth="1"/>
    <col min="14" max="14" width="10.42578125" customWidth="1"/>
  </cols>
  <sheetData>
    <row r="1" spans="1:25" ht="34.5" customHeight="1">
      <c r="B1" s="442" t="s">
        <v>141</v>
      </c>
      <c r="C1" s="442"/>
      <c r="D1" s="442"/>
      <c r="E1" s="442"/>
      <c r="F1" s="442"/>
      <c r="G1" s="442"/>
      <c r="H1" s="442"/>
      <c r="I1" s="442"/>
      <c r="J1" s="442"/>
      <c r="K1" s="442"/>
      <c r="L1" s="442"/>
      <c r="M1" s="442"/>
      <c r="N1" s="442"/>
      <c r="O1" s="54"/>
      <c r="P1" s="54"/>
      <c r="Q1" s="54"/>
      <c r="R1" s="54"/>
      <c r="S1" s="54"/>
      <c r="T1" s="54"/>
      <c r="U1" s="54"/>
      <c r="V1" s="54"/>
      <c r="W1" s="54"/>
      <c r="X1" s="54"/>
      <c r="Y1" s="54"/>
    </row>
    <row r="2" spans="1:25" ht="39.75" customHeight="1">
      <c r="B2" s="443" t="s">
        <v>226</v>
      </c>
      <c r="C2" s="443"/>
      <c r="D2" s="443"/>
      <c r="E2" s="443"/>
      <c r="F2" s="443"/>
      <c r="G2" s="443"/>
      <c r="H2" s="443"/>
      <c r="I2" s="443"/>
      <c r="J2" s="443"/>
      <c r="K2" s="443"/>
      <c r="L2" s="443"/>
      <c r="M2" s="443"/>
      <c r="N2" s="443"/>
    </row>
    <row r="3" spans="1:25" ht="27" customHeight="1" thickBot="1">
      <c r="B3" s="447" t="s">
        <v>78</v>
      </c>
      <c r="C3" s="447"/>
      <c r="D3" s="54"/>
      <c r="E3" s="54"/>
      <c r="F3" s="307"/>
      <c r="G3" s="307"/>
      <c r="H3" s="449" t="s">
        <v>86</v>
      </c>
      <c r="I3" s="449"/>
      <c r="J3" s="308" t="s">
        <v>239</v>
      </c>
      <c r="K3" s="307"/>
      <c r="L3" s="116"/>
      <c r="M3" s="116"/>
      <c r="N3" s="294" t="s">
        <v>238</v>
      </c>
    </row>
    <row r="4" spans="1:25" ht="34.5" customHeight="1" thickTop="1">
      <c r="B4" s="359" t="s">
        <v>94</v>
      </c>
      <c r="C4" s="359" t="s">
        <v>2</v>
      </c>
      <c r="D4" s="364" t="s">
        <v>99</v>
      </c>
      <c r="E4" s="364"/>
      <c r="F4" s="364"/>
      <c r="G4" s="364"/>
      <c r="H4" s="362" t="s">
        <v>88</v>
      </c>
      <c r="I4" s="362"/>
      <c r="J4" s="362"/>
      <c r="K4" s="362"/>
      <c r="L4" s="359" t="s">
        <v>87</v>
      </c>
      <c r="M4" s="390" t="s">
        <v>196</v>
      </c>
      <c r="N4" s="390" t="s">
        <v>227</v>
      </c>
    </row>
    <row r="5" spans="1:25" ht="39.75" customHeight="1">
      <c r="B5" s="448"/>
      <c r="C5" s="448"/>
      <c r="D5" s="444" t="s">
        <v>229</v>
      </c>
      <c r="E5" s="444"/>
      <c r="F5" s="444"/>
      <c r="G5" s="446"/>
      <c r="H5" s="445" t="s">
        <v>230</v>
      </c>
      <c r="I5" s="445"/>
      <c r="J5" s="445"/>
      <c r="K5" s="445"/>
      <c r="L5" s="448"/>
      <c r="M5" s="424"/>
      <c r="N5" s="424"/>
    </row>
    <row r="6" spans="1:25" ht="45" customHeight="1">
      <c r="B6" s="448"/>
      <c r="C6" s="448"/>
      <c r="D6" s="261" t="s">
        <v>111</v>
      </c>
      <c r="E6" s="261" t="s">
        <v>110</v>
      </c>
      <c r="F6" s="261" t="s">
        <v>112</v>
      </c>
      <c r="G6" s="446"/>
      <c r="H6" s="261" t="s">
        <v>72</v>
      </c>
      <c r="I6" s="261" t="s">
        <v>71</v>
      </c>
      <c r="J6" s="261" t="s">
        <v>129</v>
      </c>
      <c r="K6" s="261" t="s">
        <v>117</v>
      </c>
      <c r="L6" s="424" t="s">
        <v>231</v>
      </c>
      <c r="M6" s="424"/>
      <c r="N6" s="424"/>
    </row>
    <row r="7" spans="1:25" ht="79.5" customHeight="1">
      <c r="B7" s="360"/>
      <c r="C7" s="360"/>
      <c r="D7" s="305" t="s">
        <v>228</v>
      </c>
      <c r="E7" s="305" t="s">
        <v>232</v>
      </c>
      <c r="F7" s="305" t="s">
        <v>233</v>
      </c>
      <c r="G7" s="298"/>
      <c r="H7" s="305" t="s">
        <v>234</v>
      </c>
      <c r="I7" s="305" t="s">
        <v>235</v>
      </c>
      <c r="J7" s="305" t="s">
        <v>236</v>
      </c>
      <c r="K7" s="305" t="s">
        <v>237</v>
      </c>
      <c r="L7" s="391"/>
      <c r="M7" s="391"/>
      <c r="N7" s="391"/>
    </row>
    <row r="8" spans="1:25" ht="29.1" customHeight="1">
      <c r="B8" s="429" t="s">
        <v>95</v>
      </c>
      <c r="C8" s="137" t="s">
        <v>18</v>
      </c>
      <c r="D8" s="57">
        <v>6370367</v>
      </c>
      <c r="E8" s="12">
        <v>441638</v>
      </c>
      <c r="F8" s="12">
        <f t="shared" ref="F8:F25" si="0">SUM(D8:E8)</f>
        <v>6812005</v>
      </c>
      <c r="G8" s="12"/>
      <c r="H8" s="90">
        <v>0</v>
      </c>
      <c r="I8" s="90">
        <v>3604195</v>
      </c>
      <c r="J8" s="90">
        <f t="shared" ref="J8:J26" si="1">SUM(H8:I8)</f>
        <v>3604195</v>
      </c>
      <c r="K8" s="189">
        <f>J8/F8*100</f>
        <v>52.909459109322441</v>
      </c>
      <c r="L8" s="91">
        <f>F8-J8</f>
        <v>3207810</v>
      </c>
      <c r="M8" s="316" t="s">
        <v>240</v>
      </c>
      <c r="N8" s="405" t="s">
        <v>272</v>
      </c>
    </row>
    <row r="9" spans="1:25" ht="29.1" customHeight="1">
      <c r="B9" s="430"/>
      <c r="C9" s="63" t="s">
        <v>19</v>
      </c>
      <c r="D9" s="13">
        <v>12651323</v>
      </c>
      <c r="E9" s="13">
        <v>674524</v>
      </c>
      <c r="F9" s="13">
        <f t="shared" si="0"/>
        <v>13325847</v>
      </c>
      <c r="G9" s="13"/>
      <c r="H9" s="92">
        <v>7406</v>
      </c>
      <c r="I9" s="92">
        <v>7190426</v>
      </c>
      <c r="J9" s="92">
        <f t="shared" si="1"/>
        <v>7197832</v>
      </c>
      <c r="K9" s="224">
        <f t="shared" ref="K9:K26" si="2">J9/F9*100</f>
        <v>54.01406754857684</v>
      </c>
      <c r="L9" s="92">
        <f t="shared" ref="L9:L25" si="3">F9-J9</f>
        <v>6128015</v>
      </c>
      <c r="M9" s="317" t="s">
        <v>241</v>
      </c>
      <c r="N9" s="405"/>
    </row>
    <row r="10" spans="1:25" ht="29.1" customHeight="1" thickBot="1">
      <c r="B10" s="430"/>
      <c r="C10" s="138" t="s">
        <v>20</v>
      </c>
      <c r="D10" s="12">
        <v>8062433</v>
      </c>
      <c r="E10" s="12">
        <v>152941</v>
      </c>
      <c r="F10" s="12">
        <f t="shared" si="0"/>
        <v>8215374</v>
      </c>
      <c r="G10" s="12"/>
      <c r="H10" s="90">
        <v>3049</v>
      </c>
      <c r="I10" s="90">
        <v>5234683</v>
      </c>
      <c r="J10" s="90">
        <f t="shared" si="1"/>
        <v>5237732</v>
      </c>
      <c r="K10" s="190">
        <f t="shared" si="2"/>
        <v>63.755247174383058</v>
      </c>
      <c r="L10" s="90">
        <f t="shared" si="3"/>
        <v>2977642</v>
      </c>
      <c r="M10" s="309" t="s">
        <v>242</v>
      </c>
      <c r="N10" s="405"/>
    </row>
    <row r="11" spans="1:25" ht="33" customHeight="1" thickTop="1" thickBot="1">
      <c r="B11" s="430"/>
      <c r="C11" s="133" t="s">
        <v>69</v>
      </c>
      <c r="D11" s="28">
        <f>SUM(D8:D10)</f>
        <v>27084123</v>
      </c>
      <c r="E11" s="28">
        <f>SUM(E8:E10)</f>
        <v>1269103</v>
      </c>
      <c r="F11" s="28">
        <f t="shared" si="0"/>
        <v>28353226</v>
      </c>
      <c r="G11" s="28"/>
      <c r="H11" s="134">
        <f>SUM(H8:H10)</f>
        <v>10455</v>
      </c>
      <c r="I11" s="134">
        <f>SUM(I8:I10)</f>
        <v>16029304</v>
      </c>
      <c r="J11" s="134">
        <f t="shared" si="1"/>
        <v>16039759</v>
      </c>
      <c r="K11" s="191">
        <f t="shared" si="2"/>
        <v>56.571195813837903</v>
      </c>
      <c r="L11" s="134">
        <f t="shared" si="3"/>
        <v>12313467</v>
      </c>
      <c r="M11" s="310" t="s">
        <v>243</v>
      </c>
      <c r="N11" s="405"/>
    </row>
    <row r="12" spans="1:25" ht="29.1" customHeight="1" thickTop="1">
      <c r="B12" s="430"/>
      <c r="C12" s="172" t="s">
        <v>58</v>
      </c>
      <c r="D12" s="90">
        <v>4907144</v>
      </c>
      <c r="E12" s="90">
        <v>31549</v>
      </c>
      <c r="F12" s="90">
        <f t="shared" si="0"/>
        <v>4938693</v>
      </c>
      <c r="G12" s="90"/>
      <c r="H12" s="90">
        <v>1149</v>
      </c>
      <c r="I12" s="90">
        <v>2521565</v>
      </c>
      <c r="J12" s="90">
        <f t="shared" si="1"/>
        <v>2522714</v>
      </c>
      <c r="K12" s="189">
        <f t="shared" si="2"/>
        <v>51.080599664729107</v>
      </c>
      <c r="L12" s="91">
        <f t="shared" si="3"/>
        <v>2415979</v>
      </c>
      <c r="M12" s="315" t="s">
        <v>204</v>
      </c>
      <c r="N12" s="405"/>
    </row>
    <row r="13" spans="1:25" ht="29.1" customHeight="1">
      <c r="B13" s="432"/>
      <c r="C13" s="65" t="s">
        <v>10</v>
      </c>
      <c r="D13" s="71">
        <v>5657452</v>
      </c>
      <c r="E13" s="71">
        <v>51439</v>
      </c>
      <c r="F13" s="71">
        <f t="shared" si="0"/>
        <v>5708891</v>
      </c>
      <c r="G13" s="71"/>
      <c r="H13" s="93">
        <v>917</v>
      </c>
      <c r="I13" s="93">
        <v>1946270</v>
      </c>
      <c r="J13" s="93">
        <f t="shared" si="1"/>
        <v>1947187</v>
      </c>
      <c r="K13" s="225">
        <f t="shared" si="2"/>
        <v>34.107972984595428</v>
      </c>
      <c r="L13" s="93">
        <f t="shared" si="3"/>
        <v>3761704</v>
      </c>
      <c r="M13" s="311" t="s">
        <v>203</v>
      </c>
      <c r="N13" s="413"/>
    </row>
    <row r="14" spans="1:25" ht="29.1" customHeight="1">
      <c r="B14" s="429" t="s">
        <v>96</v>
      </c>
      <c r="C14" s="62" t="s">
        <v>3</v>
      </c>
      <c r="D14" s="226">
        <v>7150022</v>
      </c>
      <c r="E14" s="226">
        <v>0</v>
      </c>
      <c r="F14" s="226">
        <f t="shared" si="0"/>
        <v>7150022</v>
      </c>
      <c r="G14" s="226"/>
      <c r="H14" s="227">
        <v>10553</v>
      </c>
      <c r="I14" s="227">
        <v>3347176</v>
      </c>
      <c r="J14" s="227">
        <f t="shared" si="1"/>
        <v>3357729</v>
      </c>
      <c r="K14" s="228">
        <f t="shared" si="2"/>
        <v>46.96110025955165</v>
      </c>
      <c r="L14" s="226">
        <f t="shared" si="3"/>
        <v>3792293</v>
      </c>
      <c r="M14" s="312" t="s">
        <v>206</v>
      </c>
      <c r="N14" s="404" t="s">
        <v>273</v>
      </c>
    </row>
    <row r="15" spans="1:25" ht="29.1" customHeight="1">
      <c r="A15" s="68"/>
      <c r="B15" s="430"/>
      <c r="C15" s="63" t="s">
        <v>4</v>
      </c>
      <c r="D15" s="12">
        <v>5207815</v>
      </c>
      <c r="E15" s="12">
        <v>0</v>
      </c>
      <c r="F15" s="12">
        <f t="shared" si="0"/>
        <v>5207815</v>
      </c>
      <c r="G15" s="12"/>
      <c r="H15" s="198">
        <v>1759</v>
      </c>
      <c r="I15" s="198">
        <v>2197864</v>
      </c>
      <c r="J15" s="198">
        <f t="shared" si="1"/>
        <v>2199623</v>
      </c>
      <c r="K15" s="189">
        <f t="shared" si="2"/>
        <v>42.236965022759065</v>
      </c>
      <c r="L15" s="91">
        <f t="shared" si="3"/>
        <v>3008192</v>
      </c>
      <c r="M15" s="313" t="s">
        <v>208</v>
      </c>
      <c r="N15" s="405"/>
    </row>
    <row r="16" spans="1:25" s="66" customFormat="1" ht="29.1" customHeight="1">
      <c r="A16" s="68"/>
      <c r="B16" s="432"/>
      <c r="C16" s="64" t="s">
        <v>5</v>
      </c>
      <c r="D16" s="135">
        <v>4889815</v>
      </c>
      <c r="E16" s="135">
        <v>0</v>
      </c>
      <c r="F16" s="135">
        <f t="shared" si="0"/>
        <v>4889815</v>
      </c>
      <c r="G16" s="135"/>
      <c r="H16" s="199">
        <v>2503</v>
      </c>
      <c r="I16" s="199">
        <v>2675788</v>
      </c>
      <c r="J16" s="199">
        <f t="shared" si="1"/>
        <v>2678291</v>
      </c>
      <c r="K16" s="192">
        <f t="shared" si="2"/>
        <v>54.772849279573975</v>
      </c>
      <c r="L16" s="95">
        <f t="shared" si="3"/>
        <v>2211524</v>
      </c>
      <c r="M16" s="311" t="s">
        <v>244</v>
      </c>
      <c r="N16" s="413"/>
    </row>
    <row r="17" spans="1:14" ht="29.1" customHeight="1">
      <c r="A17" s="68"/>
      <c r="B17" s="433" t="s">
        <v>97</v>
      </c>
      <c r="C17" s="173" t="s">
        <v>8</v>
      </c>
      <c r="D17" s="57">
        <v>5688856</v>
      </c>
      <c r="E17" s="57">
        <v>1</v>
      </c>
      <c r="F17" s="57">
        <f t="shared" si="0"/>
        <v>5688857</v>
      </c>
      <c r="G17" s="57"/>
      <c r="H17" s="197">
        <v>1800</v>
      </c>
      <c r="I17" s="197">
        <v>3305187</v>
      </c>
      <c r="J17" s="197">
        <f t="shared" si="1"/>
        <v>3306987</v>
      </c>
      <c r="K17" s="189">
        <f t="shared" si="2"/>
        <v>58.130956710636248</v>
      </c>
      <c r="L17" s="91">
        <f t="shared" si="3"/>
        <v>2381870</v>
      </c>
      <c r="M17" s="312" t="s">
        <v>245</v>
      </c>
      <c r="N17" s="439" t="s">
        <v>274</v>
      </c>
    </row>
    <row r="18" spans="1:14" ht="29.1" customHeight="1">
      <c r="A18" s="68"/>
      <c r="B18" s="434"/>
      <c r="C18" s="67" t="s">
        <v>7</v>
      </c>
      <c r="D18" s="71">
        <v>5434663</v>
      </c>
      <c r="E18" s="12">
        <v>0</v>
      </c>
      <c r="F18" s="12">
        <f t="shared" si="0"/>
        <v>5434663</v>
      </c>
      <c r="G18" s="12"/>
      <c r="H18" s="198">
        <v>2305</v>
      </c>
      <c r="I18" s="198">
        <v>3437524</v>
      </c>
      <c r="J18" s="198">
        <f t="shared" si="1"/>
        <v>3439829</v>
      </c>
      <c r="K18" s="189">
        <f t="shared" si="2"/>
        <v>63.294246579778722</v>
      </c>
      <c r="L18" s="91">
        <f t="shared" si="3"/>
        <v>1994834</v>
      </c>
      <c r="M18" s="313" t="s">
        <v>249</v>
      </c>
      <c r="N18" s="440"/>
    </row>
    <row r="19" spans="1:14" ht="29.1" customHeight="1">
      <c r="B19" s="434"/>
      <c r="C19" s="63" t="s">
        <v>6</v>
      </c>
      <c r="D19" s="13">
        <v>5416213</v>
      </c>
      <c r="E19" s="13">
        <v>11</v>
      </c>
      <c r="F19" s="13">
        <f t="shared" si="0"/>
        <v>5416224</v>
      </c>
      <c r="G19" s="13"/>
      <c r="H19" s="200">
        <v>636</v>
      </c>
      <c r="I19" s="200">
        <v>2312082</v>
      </c>
      <c r="J19" s="197">
        <f t="shared" si="1"/>
        <v>2312718</v>
      </c>
      <c r="K19" s="189">
        <f t="shared" si="2"/>
        <v>42.699821868519471</v>
      </c>
      <c r="L19" s="91">
        <f t="shared" si="3"/>
        <v>3103506</v>
      </c>
      <c r="M19" s="313" t="s">
        <v>250</v>
      </c>
      <c r="N19" s="440"/>
    </row>
    <row r="20" spans="1:14" ht="29.1" customHeight="1">
      <c r="B20" s="434"/>
      <c r="C20" s="65" t="s">
        <v>9</v>
      </c>
      <c r="D20" s="13">
        <v>3840510</v>
      </c>
      <c r="E20" s="13">
        <v>0</v>
      </c>
      <c r="F20" s="13">
        <f t="shared" si="0"/>
        <v>3840510</v>
      </c>
      <c r="G20" s="13"/>
      <c r="H20" s="200">
        <v>2159</v>
      </c>
      <c r="I20" s="200">
        <v>2140446</v>
      </c>
      <c r="J20" s="197">
        <f t="shared" si="1"/>
        <v>2142605</v>
      </c>
      <c r="K20" s="189">
        <f t="shared" si="2"/>
        <v>55.789595652660715</v>
      </c>
      <c r="L20" s="91">
        <f t="shared" si="3"/>
        <v>1697905</v>
      </c>
      <c r="M20" s="314" t="s">
        <v>248</v>
      </c>
      <c r="N20" s="440"/>
    </row>
    <row r="21" spans="1:14" ht="29.1" customHeight="1">
      <c r="B21" s="435"/>
      <c r="C21" s="64" t="s">
        <v>11</v>
      </c>
      <c r="D21" s="13">
        <v>5117519</v>
      </c>
      <c r="E21" s="71">
        <v>0</v>
      </c>
      <c r="F21" s="71">
        <f t="shared" si="0"/>
        <v>5117519</v>
      </c>
      <c r="G21" s="71"/>
      <c r="H21" s="199">
        <v>2013</v>
      </c>
      <c r="I21" s="199">
        <v>2614872</v>
      </c>
      <c r="J21" s="199">
        <f t="shared" si="1"/>
        <v>2616885</v>
      </c>
      <c r="K21" s="192">
        <f t="shared" si="2"/>
        <v>51.135814053645909</v>
      </c>
      <c r="L21" s="95">
        <f t="shared" si="3"/>
        <v>2500634</v>
      </c>
      <c r="M21" s="311" t="s">
        <v>215</v>
      </c>
      <c r="N21" s="441"/>
    </row>
    <row r="22" spans="1:14" ht="29.1" customHeight="1">
      <c r="B22" s="429" t="s">
        <v>98</v>
      </c>
      <c r="C22" s="173" t="s">
        <v>12</v>
      </c>
      <c r="D22" s="72">
        <v>17707133</v>
      </c>
      <c r="E22" s="72">
        <v>0</v>
      </c>
      <c r="F22" s="72">
        <f t="shared" si="0"/>
        <v>17707133</v>
      </c>
      <c r="G22" s="72"/>
      <c r="H22" s="197">
        <v>36731</v>
      </c>
      <c r="I22" s="197">
        <v>10195760</v>
      </c>
      <c r="J22" s="197">
        <f t="shared" si="1"/>
        <v>10232491</v>
      </c>
      <c r="K22" s="189">
        <f t="shared" si="2"/>
        <v>57.787395621866054</v>
      </c>
      <c r="L22" s="91">
        <f t="shared" si="3"/>
        <v>7474642</v>
      </c>
      <c r="M22" s="312" t="s">
        <v>218</v>
      </c>
      <c r="N22" s="439" t="s">
        <v>275</v>
      </c>
    </row>
    <row r="23" spans="1:14" ht="29.1" customHeight="1">
      <c r="B23" s="430"/>
      <c r="C23" s="63" t="s">
        <v>14</v>
      </c>
      <c r="D23" s="13">
        <v>7571812</v>
      </c>
      <c r="E23" s="13">
        <v>0</v>
      </c>
      <c r="F23" s="13">
        <f t="shared" si="0"/>
        <v>7571812</v>
      </c>
      <c r="G23" s="13"/>
      <c r="H23" s="200">
        <v>11373</v>
      </c>
      <c r="I23" s="200">
        <v>4010543</v>
      </c>
      <c r="J23" s="200">
        <f t="shared" si="1"/>
        <v>4021916</v>
      </c>
      <c r="K23" s="224">
        <f t="shared" si="2"/>
        <v>53.116955360222896</v>
      </c>
      <c r="L23" s="92">
        <f t="shared" si="3"/>
        <v>3549896</v>
      </c>
      <c r="M23" s="314" t="s">
        <v>251</v>
      </c>
      <c r="N23" s="440"/>
    </row>
    <row r="24" spans="1:14" ht="29.1" customHeight="1">
      <c r="B24" s="430"/>
      <c r="C24" s="63" t="s">
        <v>15</v>
      </c>
      <c r="D24" s="13">
        <v>4785287</v>
      </c>
      <c r="E24" s="13">
        <v>0</v>
      </c>
      <c r="F24" s="13">
        <f t="shared" si="0"/>
        <v>4785287</v>
      </c>
      <c r="G24" s="13"/>
      <c r="H24" s="200">
        <v>8403</v>
      </c>
      <c r="I24" s="200">
        <v>2661074</v>
      </c>
      <c r="J24" s="200">
        <f t="shared" si="1"/>
        <v>2669477</v>
      </c>
      <c r="K24" s="224">
        <f t="shared" si="2"/>
        <v>55.785097111207747</v>
      </c>
      <c r="L24" s="92">
        <f t="shared" si="3"/>
        <v>2115810</v>
      </c>
      <c r="M24" s="313" t="s">
        <v>252</v>
      </c>
      <c r="N24" s="440"/>
    </row>
    <row r="25" spans="1:14" ht="29.1" customHeight="1" thickBot="1">
      <c r="B25" s="431"/>
      <c r="C25" s="213" t="s">
        <v>13</v>
      </c>
      <c r="D25" s="12">
        <v>2707279</v>
      </c>
      <c r="E25" s="12">
        <v>0</v>
      </c>
      <c r="F25" s="12">
        <f t="shared" si="0"/>
        <v>2707279</v>
      </c>
      <c r="G25" s="12"/>
      <c r="H25" s="198">
        <v>6999</v>
      </c>
      <c r="I25" s="198">
        <v>1553026</v>
      </c>
      <c r="J25" s="198">
        <f t="shared" si="1"/>
        <v>1560025</v>
      </c>
      <c r="K25" s="189">
        <f t="shared" si="2"/>
        <v>57.623355405926027</v>
      </c>
      <c r="L25" s="91">
        <f t="shared" si="3"/>
        <v>1147254</v>
      </c>
      <c r="M25" s="314" t="s">
        <v>216</v>
      </c>
      <c r="N25" s="440"/>
    </row>
    <row r="26" spans="1:14" ht="29.1" customHeight="1" thickTop="1" thickBot="1">
      <c r="B26" s="402" t="s">
        <v>54</v>
      </c>
      <c r="C26" s="402"/>
      <c r="D26" s="126">
        <f>SUM(D11:D25)</f>
        <v>113165643</v>
      </c>
      <c r="E26" s="126">
        <f>SUM(E11:E25)</f>
        <v>1352103</v>
      </c>
      <c r="F26" s="126">
        <f>SUM(D26:E26)</f>
        <v>114517746</v>
      </c>
      <c r="G26" s="126"/>
      <c r="H26" s="126">
        <f>SUM(H11:H25)</f>
        <v>99755</v>
      </c>
      <c r="I26" s="126">
        <f>SUM(I11:I25)</f>
        <v>60948481</v>
      </c>
      <c r="J26" s="126">
        <f t="shared" si="1"/>
        <v>61048236</v>
      </c>
      <c r="K26" s="177">
        <f t="shared" si="2"/>
        <v>53.308974488547825</v>
      </c>
      <c r="L26" s="126">
        <f>SUM(L11:L25)</f>
        <v>53469510</v>
      </c>
      <c r="M26" s="427" t="s">
        <v>220</v>
      </c>
      <c r="N26" s="427"/>
    </row>
    <row r="27" spans="1:14" ht="43.5" customHeight="1" thickTop="1">
      <c r="B27" s="436" t="s">
        <v>138</v>
      </c>
      <c r="C27" s="436"/>
      <c r="D27" s="436"/>
      <c r="E27" s="436"/>
      <c r="F27" s="436"/>
      <c r="G27" s="436"/>
      <c r="H27" s="436"/>
      <c r="I27" s="437" t="s">
        <v>279</v>
      </c>
      <c r="J27" s="438"/>
      <c r="K27" s="438"/>
      <c r="L27" s="438"/>
      <c r="M27" s="438"/>
      <c r="N27" s="438"/>
    </row>
    <row r="28" spans="1:14" ht="4.5" customHeight="1">
      <c r="B28" s="188"/>
      <c r="C28" s="188"/>
      <c r="D28" s="188"/>
      <c r="E28" s="188"/>
      <c r="F28" s="188"/>
      <c r="G28" s="188"/>
      <c r="H28" s="188"/>
      <c r="I28" s="188"/>
      <c r="J28" s="188"/>
      <c r="K28" s="188"/>
      <c r="L28" s="188"/>
      <c r="M28" s="188"/>
      <c r="N28" s="319"/>
    </row>
    <row r="29" spans="1:14" ht="25.5" customHeight="1">
      <c r="B29" s="356" t="s">
        <v>109</v>
      </c>
      <c r="C29" s="356"/>
      <c r="D29" s="356"/>
      <c r="E29" s="356"/>
      <c r="F29" s="356"/>
      <c r="G29" s="356"/>
      <c r="H29" s="356"/>
      <c r="I29" s="333"/>
      <c r="J29" s="354" t="s">
        <v>177</v>
      </c>
      <c r="K29" s="354"/>
      <c r="L29" s="354"/>
      <c r="M29" s="354"/>
      <c r="N29" s="354"/>
    </row>
    <row r="30" spans="1:14" ht="25.5" customHeight="1">
      <c r="B30" s="428"/>
      <c r="C30" s="428"/>
      <c r="D30" s="428"/>
      <c r="E30" s="428"/>
      <c r="F30" s="428"/>
      <c r="G30" s="428"/>
      <c r="H30" s="428"/>
      <c r="I30" s="428"/>
      <c r="J30" s="428"/>
      <c r="K30" s="428"/>
      <c r="L30" s="428"/>
      <c r="M30" s="251"/>
    </row>
    <row r="31" spans="1:14" s="3" customFormat="1" ht="16.5" customHeight="1">
      <c r="B31" s="351" t="s">
        <v>57</v>
      </c>
      <c r="C31" s="351"/>
      <c r="D31" s="351"/>
      <c r="E31" s="351"/>
      <c r="F31" s="351"/>
      <c r="G31" s="351"/>
      <c r="H31" s="351"/>
      <c r="I31" s="304">
        <v>18</v>
      </c>
      <c r="J31" s="426" t="s">
        <v>225</v>
      </c>
      <c r="K31" s="426"/>
      <c r="L31" s="426"/>
      <c r="M31" s="426"/>
      <c r="N31" s="426"/>
    </row>
    <row r="32" spans="1:14">
      <c r="B32" s="120"/>
      <c r="C32" s="120"/>
      <c r="D32" s="120"/>
      <c r="E32" s="120"/>
      <c r="F32" s="120"/>
      <c r="G32" s="120"/>
      <c r="H32" s="120"/>
      <c r="I32" s="120"/>
      <c r="J32" s="120"/>
      <c r="K32" s="120"/>
      <c r="L32" s="120"/>
      <c r="M32" s="120"/>
    </row>
    <row r="35" spans="4:13">
      <c r="D35" s="352"/>
      <c r="E35" s="352"/>
      <c r="F35" s="352"/>
      <c r="G35" s="352"/>
      <c r="H35" s="352"/>
      <c r="I35" s="352"/>
      <c r="J35" s="352"/>
      <c r="K35" s="352"/>
      <c r="L35" s="352"/>
      <c r="M35" s="249"/>
    </row>
  </sheetData>
  <mergeCells count="33">
    <mergeCell ref="B1:N1"/>
    <mergeCell ref="B2:N2"/>
    <mergeCell ref="N4:N7"/>
    <mergeCell ref="M4:M7"/>
    <mergeCell ref="D5:F5"/>
    <mergeCell ref="H5:K5"/>
    <mergeCell ref="D4:F4"/>
    <mergeCell ref="G4:G6"/>
    <mergeCell ref="H4:K4"/>
    <mergeCell ref="B3:C3"/>
    <mergeCell ref="B4:B7"/>
    <mergeCell ref="C4:C7"/>
    <mergeCell ref="H3:I3"/>
    <mergeCell ref="L4:L5"/>
    <mergeCell ref="L6:L7"/>
    <mergeCell ref="B22:B25"/>
    <mergeCell ref="B8:B13"/>
    <mergeCell ref="B14:B16"/>
    <mergeCell ref="B17:B21"/>
    <mergeCell ref="J29:N29"/>
    <mergeCell ref="B27:H27"/>
    <mergeCell ref="B29:H29"/>
    <mergeCell ref="I27:N27"/>
    <mergeCell ref="N8:N13"/>
    <mergeCell ref="N14:N16"/>
    <mergeCell ref="N17:N21"/>
    <mergeCell ref="N22:N25"/>
    <mergeCell ref="D35:L35"/>
    <mergeCell ref="B26:C26"/>
    <mergeCell ref="B31:H31"/>
    <mergeCell ref="J31:N31"/>
    <mergeCell ref="M26:N26"/>
    <mergeCell ref="B30:L30"/>
  </mergeCells>
  <printOptions horizontalCentered="1"/>
  <pageMargins left="0.201181102" right="0.30118110199999998" top="0.34055118099999998" bottom="0" header="0.511811023622047" footer="0.511811023622047"/>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sheetPr>
    <tabColor theme="6" tint="0.59999389629810485"/>
  </sheetPr>
  <dimension ref="A1:H38"/>
  <sheetViews>
    <sheetView rightToLeft="1" view="pageBreakPreview" topLeftCell="A16" workbookViewId="0">
      <selection activeCell="M26" sqref="M26"/>
    </sheetView>
  </sheetViews>
  <sheetFormatPr defaultRowHeight="12.75"/>
  <cols>
    <col min="1" max="1" width="12" customWidth="1"/>
    <col min="2" max="2" width="10.42578125" customWidth="1"/>
    <col min="3" max="3" width="13.7109375" customWidth="1"/>
    <col min="4" max="4" width="11.85546875" customWidth="1"/>
    <col min="5" max="5" width="15.42578125" customWidth="1"/>
    <col min="6" max="6" width="12.5703125" customWidth="1"/>
    <col min="7" max="7" width="12.42578125" customWidth="1"/>
    <col min="8" max="8" width="14.5703125" customWidth="1"/>
  </cols>
  <sheetData>
    <row r="1" spans="1:8" ht="22.5" customHeight="1">
      <c r="A1" s="344" t="s">
        <v>130</v>
      </c>
      <c r="B1" s="344"/>
      <c r="C1" s="344"/>
      <c r="D1" s="344"/>
      <c r="E1" s="344"/>
      <c r="F1" s="344"/>
      <c r="G1" s="344"/>
      <c r="H1" s="344"/>
    </row>
    <row r="2" spans="1:8" ht="22.5" customHeight="1">
      <c r="A2" s="343" t="s">
        <v>253</v>
      </c>
      <c r="B2" s="458"/>
      <c r="C2" s="458"/>
      <c r="D2" s="458"/>
      <c r="E2" s="458"/>
      <c r="F2" s="458"/>
      <c r="G2" s="458"/>
      <c r="H2" s="458"/>
    </row>
    <row r="3" spans="1:8" ht="18" customHeight="1" thickBot="1">
      <c r="A3" s="130" t="s">
        <v>79</v>
      </c>
      <c r="B3" s="53"/>
      <c r="C3" s="53"/>
      <c r="D3" s="53"/>
      <c r="E3" s="53"/>
      <c r="F3" s="53"/>
      <c r="G3" s="256"/>
      <c r="H3" s="322" t="s">
        <v>254</v>
      </c>
    </row>
    <row r="4" spans="1:8" ht="56.25" customHeight="1" thickTop="1">
      <c r="A4" s="171" t="s">
        <v>94</v>
      </c>
      <c r="B4" s="136" t="s">
        <v>16</v>
      </c>
      <c r="C4" s="164" t="s">
        <v>84</v>
      </c>
      <c r="D4" s="297" t="s">
        <v>65</v>
      </c>
      <c r="E4" s="297" t="s">
        <v>89</v>
      </c>
      <c r="F4" s="297" t="s">
        <v>90</v>
      </c>
      <c r="G4" s="390" t="s">
        <v>196</v>
      </c>
      <c r="H4" s="390" t="s">
        <v>195</v>
      </c>
    </row>
    <row r="5" spans="1:8" ht="55.5" customHeight="1">
      <c r="A5" s="257"/>
      <c r="B5" s="257"/>
      <c r="C5" s="306" t="s">
        <v>258</v>
      </c>
      <c r="D5" s="301" t="s">
        <v>259</v>
      </c>
      <c r="E5" s="301" t="s">
        <v>260</v>
      </c>
      <c r="F5" s="301" t="s">
        <v>261</v>
      </c>
      <c r="G5" s="391"/>
      <c r="H5" s="391"/>
    </row>
    <row r="6" spans="1:8" ht="30" customHeight="1">
      <c r="A6" s="456" t="s">
        <v>95</v>
      </c>
      <c r="B6" s="139" t="s">
        <v>17</v>
      </c>
      <c r="C6" s="94">
        <v>12313467</v>
      </c>
      <c r="D6" s="140">
        <v>8780422</v>
      </c>
      <c r="E6" s="141">
        <f>C6/D6</f>
        <v>1.4023775850409013</v>
      </c>
      <c r="F6" s="142">
        <f>E6/8760</f>
        <v>1.60088765415628E-4</v>
      </c>
      <c r="G6" s="312" t="s">
        <v>202</v>
      </c>
      <c r="H6" s="410" t="s">
        <v>272</v>
      </c>
    </row>
    <row r="7" spans="1:8" ht="30" customHeight="1">
      <c r="A7" s="385"/>
      <c r="B7" s="172" t="s">
        <v>58</v>
      </c>
      <c r="C7" s="77">
        <v>2415979</v>
      </c>
      <c r="D7" s="45">
        <v>1768920</v>
      </c>
      <c r="E7" s="113">
        <f t="shared" ref="E7:E21" si="0">C7/D7</f>
        <v>1.3657932523799832</v>
      </c>
      <c r="F7" s="110">
        <f>E7/8760</f>
        <v>1.5591247173287479E-4</v>
      </c>
      <c r="G7" s="313" t="s">
        <v>204</v>
      </c>
      <c r="H7" s="411"/>
    </row>
    <row r="8" spans="1:8" ht="30" customHeight="1">
      <c r="A8" s="457"/>
      <c r="B8" s="65" t="s">
        <v>10</v>
      </c>
      <c r="C8" s="91">
        <v>3761704</v>
      </c>
      <c r="D8" s="46">
        <v>1914165</v>
      </c>
      <c r="E8" s="143">
        <f t="shared" si="0"/>
        <v>1.9651931782265375</v>
      </c>
      <c r="F8" s="111">
        <f>E8/8760</f>
        <v>2.2433712080211616E-4</v>
      </c>
      <c r="G8" s="311" t="s">
        <v>203</v>
      </c>
      <c r="H8" s="412"/>
    </row>
    <row r="9" spans="1:8" ht="30" customHeight="1">
      <c r="A9" s="400" t="s">
        <v>96</v>
      </c>
      <c r="B9" s="202" t="s">
        <v>3</v>
      </c>
      <c r="C9" s="207">
        <v>3792293</v>
      </c>
      <c r="D9" s="44">
        <v>4030006</v>
      </c>
      <c r="E9" s="144">
        <f t="shared" si="0"/>
        <v>0.94101423174059795</v>
      </c>
      <c r="F9" s="112">
        <f>E9/8760</f>
        <v>1.0742171595212305E-4</v>
      </c>
      <c r="G9" s="312" t="s">
        <v>206</v>
      </c>
      <c r="H9" s="439" t="s">
        <v>273</v>
      </c>
    </row>
    <row r="10" spans="1:8" ht="30" customHeight="1">
      <c r="A10" s="401"/>
      <c r="B10" s="63" t="s">
        <v>4</v>
      </c>
      <c r="C10" s="92">
        <v>3008192</v>
      </c>
      <c r="D10" s="47">
        <v>1723546</v>
      </c>
      <c r="E10" s="113">
        <f t="shared" si="0"/>
        <v>1.7453505737589829</v>
      </c>
      <c r="F10" s="110">
        <f t="shared" ref="F10:F21" si="1">E10/8760</f>
        <v>1.9924093307750946E-4</v>
      </c>
      <c r="G10" s="314" t="s">
        <v>255</v>
      </c>
      <c r="H10" s="440"/>
    </row>
    <row r="11" spans="1:8" ht="30" customHeight="1">
      <c r="A11" s="401"/>
      <c r="B11" s="64" t="s">
        <v>5</v>
      </c>
      <c r="C11" s="95">
        <v>2211524</v>
      </c>
      <c r="D11" s="146">
        <v>1726409</v>
      </c>
      <c r="E11" s="147">
        <f t="shared" si="0"/>
        <v>1.2809965657037237</v>
      </c>
      <c r="F11" s="111">
        <f t="shared" si="1"/>
        <v>1.4623248466937486E-4</v>
      </c>
      <c r="G11" s="313" t="s">
        <v>244</v>
      </c>
      <c r="H11" s="440"/>
    </row>
    <row r="12" spans="1:8" ht="30" customHeight="1">
      <c r="A12" s="420" t="s">
        <v>97</v>
      </c>
      <c r="B12" s="202" t="s">
        <v>8</v>
      </c>
      <c r="C12" s="91">
        <v>2381870</v>
      </c>
      <c r="D12" s="103">
        <v>2231136</v>
      </c>
      <c r="E12" s="115">
        <f t="shared" si="0"/>
        <v>1.0675593061113262</v>
      </c>
      <c r="F12" s="108">
        <f t="shared" si="1"/>
        <v>1.2186750069763998E-4</v>
      </c>
      <c r="G12" s="312" t="s">
        <v>245</v>
      </c>
      <c r="H12" s="453" t="s">
        <v>274</v>
      </c>
    </row>
    <row r="13" spans="1:8" ht="30" customHeight="1">
      <c r="A13" s="421"/>
      <c r="B13" s="67" t="s">
        <v>6</v>
      </c>
      <c r="C13" s="92">
        <v>3103506</v>
      </c>
      <c r="D13" s="45">
        <v>1316750</v>
      </c>
      <c r="E13" s="113">
        <f t="shared" ref="E13" si="2">C13/D13</f>
        <v>2.356943990886653</v>
      </c>
      <c r="F13" s="110">
        <f t="shared" ref="F13" si="3">E13/8760</f>
        <v>2.6905753320623894E-4</v>
      </c>
      <c r="G13" s="313" t="s">
        <v>246</v>
      </c>
      <c r="H13" s="454"/>
    </row>
    <row r="14" spans="1:8" ht="30" customHeight="1">
      <c r="A14" s="421"/>
      <c r="B14" s="172" t="s">
        <v>11</v>
      </c>
      <c r="C14" s="92">
        <v>2500634</v>
      </c>
      <c r="D14" s="45">
        <v>1589961</v>
      </c>
      <c r="E14" s="113">
        <f t="shared" si="0"/>
        <v>1.5727643634026243</v>
      </c>
      <c r="F14" s="110">
        <f t="shared" si="1"/>
        <v>1.7953931089071054E-4</v>
      </c>
      <c r="G14" s="313" t="s">
        <v>215</v>
      </c>
      <c r="H14" s="454"/>
    </row>
    <row r="15" spans="1:8" ht="30" customHeight="1">
      <c r="A15" s="421"/>
      <c r="B15" s="67" t="s">
        <v>7</v>
      </c>
      <c r="C15" s="92">
        <v>1994834</v>
      </c>
      <c r="D15" s="45">
        <v>1394885</v>
      </c>
      <c r="E15" s="113">
        <f t="shared" ref="E15" si="4">C15/D15</f>
        <v>1.4301064245439588</v>
      </c>
      <c r="F15" s="110">
        <f t="shared" ref="F15" si="5">E15/8760</f>
        <v>1.6325415805296331E-4</v>
      </c>
      <c r="G15" s="318" t="s">
        <v>247</v>
      </c>
      <c r="H15" s="454"/>
    </row>
    <row r="16" spans="1:8" ht="30" customHeight="1">
      <c r="A16" s="421"/>
      <c r="B16" s="67" t="s">
        <v>9</v>
      </c>
      <c r="C16" s="95">
        <v>1697905</v>
      </c>
      <c r="D16" s="46">
        <v>1489631</v>
      </c>
      <c r="E16" s="147">
        <f t="shared" si="0"/>
        <v>1.139815833585633</v>
      </c>
      <c r="F16" s="111">
        <f t="shared" ref="F16" si="6">E16/8760</f>
        <v>1.3011596273808596E-4</v>
      </c>
      <c r="G16" s="314" t="s">
        <v>248</v>
      </c>
      <c r="H16" s="455"/>
    </row>
    <row r="17" spans="1:8" ht="30" customHeight="1">
      <c r="A17" s="400" t="s">
        <v>98</v>
      </c>
      <c r="B17" s="202" t="s">
        <v>12</v>
      </c>
      <c r="C17" s="91">
        <v>7474642</v>
      </c>
      <c r="D17" s="103">
        <v>3142449</v>
      </c>
      <c r="E17" s="115">
        <f t="shared" si="0"/>
        <v>2.3786040759929596</v>
      </c>
      <c r="F17" s="108">
        <f>E17/8760</f>
        <v>2.7153014566129674E-4</v>
      </c>
      <c r="G17" s="312" t="s">
        <v>218</v>
      </c>
      <c r="H17" s="439" t="s">
        <v>275</v>
      </c>
    </row>
    <row r="18" spans="1:8" ht="30" customHeight="1">
      <c r="A18" s="401"/>
      <c r="B18" s="172" t="s">
        <v>14</v>
      </c>
      <c r="C18" s="92">
        <v>3549896</v>
      </c>
      <c r="D18" s="45">
        <v>2263695</v>
      </c>
      <c r="E18" s="113">
        <f t="shared" si="0"/>
        <v>1.5681865268951869</v>
      </c>
      <c r="F18" s="110">
        <f t="shared" si="1"/>
        <v>1.7901672681451905E-4</v>
      </c>
      <c r="G18" s="314" t="s">
        <v>251</v>
      </c>
      <c r="H18" s="440"/>
    </row>
    <row r="19" spans="1:8" ht="30" customHeight="1">
      <c r="A19" s="401"/>
      <c r="B19" s="67" t="s">
        <v>15</v>
      </c>
      <c r="C19" s="92">
        <v>2115810</v>
      </c>
      <c r="D19" s="103">
        <v>1202175</v>
      </c>
      <c r="E19" s="113">
        <f t="shared" si="0"/>
        <v>1.7599850271383117</v>
      </c>
      <c r="F19" s="110">
        <f t="shared" si="1"/>
        <v>2.0091153277834609E-4</v>
      </c>
      <c r="G19" s="313" t="s">
        <v>256</v>
      </c>
      <c r="H19" s="440"/>
    </row>
    <row r="20" spans="1:8" ht="30" customHeight="1" thickBot="1">
      <c r="A20" s="401"/>
      <c r="B20" s="172" t="s">
        <v>13</v>
      </c>
      <c r="C20" s="92">
        <v>1147254</v>
      </c>
      <c r="D20" s="45">
        <v>879874</v>
      </c>
      <c r="E20" s="114">
        <f t="shared" si="0"/>
        <v>1.3038844198146553</v>
      </c>
      <c r="F20" s="109">
        <f t="shared" si="1"/>
        <v>1.4884525340349945E-4</v>
      </c>
      <c r="G20" s="314" t="s">
        <v>216</v>
      </c>
      <c r="H20" s="440"/>
    </row>
    <row r="21" spans="1:8" s="58" customFormat="1" ht="30" customHeight="1" thickTop="1" thickBot="1">
      <c r="A21" s="402" t="s">
        <v>54</v>
      </c>
      <c r="B21" s="402"/>
      <c r="C21" s="145">
        <f>SUM(C6:C20)</f>
        <v>53469510</v>
      </c>
      <c r="D21" s="145">
        <f>SUM(D6:D20)</f>
        <v>35454024</v>
      </c>
      <c r="E21" s="169">
        <f t="shared" si="0"/>
        <v>1.5081365658239527</v>
      </c>
      <c r="F21" s="170">
        <f t="shared" si="1"/>
        <v>1.7216170842739186E-4</v>
      </c>
      <c r="G21" s="170"/>
      <c r="H21" s="321" t="s">
        <v>168</v>
      </c>
    </row>
    <row r="22" spans="1:8" ht="24" customHeight="1" thickTop="1">
      <c r="A22" s="345" t="s">
        <v>80</v>
      </c>
      <c r="B22" s="345"/>
      <c r="C22" s="345"/>
      <c r="D22" s="345"/>
      <c r="E22" s="451" t="s">
        <v>281</v>
      </c>
      <c r="F22" s="451"/>
      <c r="G22" s="451"/>
      <c r="H22" s="451"/>
    </row>
    <row r="23" spans="1:8" ht="20.25" customHeight="1">
      <c r="A23" s="352" t="s">
        <v>74</v>
      </c>
      <c r="B23" s="352"/>
      <c r="C23" s="352"/>
      <c r="D23" s="352"/>
      <c r="E23" s="452" t="s">
        <v>257</v>
      </c>
      <c r="F23" s="452"/>
      <c r="G23" s="452"/>
      <c r="H23" s="452"/>
    </row>
    <row r="24" spans="1:8" ht="30.75" customHeight="1">
      <c r="A24" s="352" t="s">
        <v>75</v>
      </c>
      <c r="B24" s="352"/>
      <c r="C24" s="352"/>
      <c r="D24" s="352"/>
      <c r="E24" s="354" t="s">
        <v>280</v>
      </c>
      <c r="F24" s="354"/>
      <c r="G24" s="354"/>
      <c r="H24" s="354"/>
    </row>
    <row r="25" spans="1:8" ht="4.5" customHeight="1">
      <c r="A25" s="118"/>
      <c r="B25" s="118"/>
      <c r="C25" s="118"/>
      <c r="D25" s="118"/>
      <c r="E25" s="121"/>
      <c r="F25" s="121"/>
      <c r="G25" s="121"/>
      <c r="H25" s="320"/>
    </row>
    <row r="26" spans="1:8" ht="34.5" customHeight="1">
      <c r="A26" s="352" t="s">
        <v>109</v>
      </c>
      <c r="B26" s="352"/>
      <c r="C26" s="352"/>
      <c r="D26" s="352"/>
      <c r="E26" s="354" t="s">
        <v>177</v>
      </c>
      <c r="F26" s="354"/>
      <c r="G26" s="354"/>
      <c r="H26" s="354"/>
    </row>
    <row r="27" spans="1:8" ht="15" customHeight="1">
      <c r="A27" s="264"/>
      <c r="B27" s="264"/>
      <c r="C27" s="264"/>
      <c r="D27" s="264"/>
      <c r="E27" s="121"/>
      <c r="F27" s="121"/>
      <c r="G27" s="264"/>
    </row>
    <row r="28" spans="1:8" ht="12" customHeight="1">
      <c r="A28" s="264"/>
      <c r="B28" s="264"/>
      <c r="C28" s="264"/>
      <c r="D28" s="264"/>
      <c r="E28" s="121"/>
      <c r="F28" s="121"/>
      <c r="G28" s="264"/>
    </row>
    <row r="29" spans="1:8" ht="12.75" customHeight="1">
      <c r="A29" s="264"/>
      <c r="B29" s="264"/>
      <c r="C29" s="264"/>
      <c r="D29" s="264"/>
      <c r="E29" s="121"/>
      <c r="F29" s="121"/>
      <c r="G29" s="264"/>
    </row>
    <row r="30" spans="1:8" ht="8.25" customHeight="1">
      <c r="A30" s="264"/>
      <c r="B30" s="264"/>
      <c r="C30" s="264"/>
      <c r="D30" s="264"/>
      <c r="E30" s="264"/>
      <c r="F30" s="264"/>
      <c r="G30" s="264"/>
    </row>
    <row r="31" spans="1:8" ht="10.5" customHeight="1">
      <c r="A31" s="264"/>
      <c r="B31" s="264"/>
      <c r="C31" s="264"/>
      <c r="D31" s="264"/>
      <c r="E31" s="264"/>
      <c r="F31" s="264"/>
      <c r="G31" s="264"/>
    </row>
    <row r="32" spans="1:8" ht="15" customHeight="1">
      <c r="A32" s="119"/>
      <c r="B32" s="119"/>
      <c r="C32" s="119"/>
      <c r="D32" s="119"/>
      <c r="E32" s="119"/>
      <c r="F32" s="119"/>
      <c r="G32" s="258"/>
    </row>
    <row r="33" spans="1:8" ht="18" customHeight="1">
      <c r="A33" s="450" t="s">
        <v>57</v>
      </c>
      <c r="B33" s="450"/>
      <c r="C33" s="450"/>
      <c r="D33" s="56"/>
      <c r="E33" s="299">
        <v>19</v>
      </c>
      <c r="F33" s="382" t="s">
        <v>225</v>
      </c>
      <c r="G33" s="382"/>
      <c r="H33" s="382"/>
    </row>
    <row r="34" spans="1:8">
      <c r="A34" s="70"/>
      <c r="B34" s="70"/>
      <c r="C34" s="70"/>
      <c r="D34" s="70"/>
      <c r="E34" s="70"/>
      <c r="F34" s="70"/>
      <c r="G34" s="70"/>
    </row>
    <row r="35" spans="1:8">
      <c r="A35" s="70"/>
      <c r="B35" s="70"/>
      <c r="C35" s="70"/>
      <c r="D35" s="70"/>
      <c r="E35" s="70"/>
      <c r="F35" s="70"/>
      <c r="G35" s="70"/>
    </row>
    <row r="36" spans="1:8">
      <c r="A36" s="70"/>
      <c r="B36" s="70"/>
      <c r="C36" s="70"/>
      <c r="D36" s="70"/>
      <c r="E36" s="70"/>
      <c r="F36" s="70"/>
      <c r="G36" s="70"/>
    </row>
    <row r="37" spans="1:8">
      <c r="A37" s="70"/>
      <c r="B37" s="70"/>
      <c r="C37" s="70"/>
      <c r="D37" s="70"/>
      <c r="E37" s="70"/>
      <c r="F37" s="70"/>
      <c r="G37" s="70"/>
    </row>
    <row r="38" spans="1:8">
      <c r="A38" s="70"/>
      <c r="B38" s="70"/>
      <c r="C38" s="70"/>
      <c r="D38" s="70"/>
      <c r="E38" s="70"/>
      <c r="F38" s="70"/>
      <c r="G38" s="70"/>
    </row>
  </sheetData>
  <mergeCells count="23">
    <mergeCell ref="A1:H1"/>
    <mergeCell ref="A6:A8"/>
    <mergeCell ref="A17:A20"/>
    <mergeCell ref="A9:A11"/>
    <mergeCell ref="A12:A16"/>
    <mergeCell ref="A2:H2"/>
    <mergeCell ref="H4:H5"/>
    <mergeCell ref="G4:G5"/>
    <mergeCell ref="A21:B21"/>
    <mergeCell ref="H6:H8"/>
    <mergeCell ref="H9:H11"/>
    <mergeCell ref="H12:H16"/>
    <mergeCell ref="H17:H20"/>
    <mergeCell ref="F33:H33"/>
    <mergeCell ref="A24:D24"/>
    <mergeCell ref="A22:D22"/>
    <mergeCell ref="A26:D26"/>
    <mergeCell ref="A33:C33"/>
    <mergeCell ref="A23:D23"/>
    <mergeCell ref="E22:H22"/>
    <mergeCell ref="E23:H23"/>
    <mergeCell ref="E24:H24"/>
    <mergeCell ref="E26:H26"/>
  </mergeCells>
  <phoneticPr fontId="3" type="noConversion"/>
  <printOptions horizontalCentered="1"/>
  <pageMargins left="0.24803149599999999" right="0.49803149600000002" top="0.59055118110236204" bottom="0.196850393700787" header="0.511811023622047" footer="0.511811023622047"/>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sheetPr>
    <tabColor theme="6" tint="0.59999389629810485"/>
  </sheetPr>
  <dimension ref="A1:Z31"/>
  <sheetViews>
    <sheetView rightToLeft="1" view="pageBreakPreview" zoomScaleSheetLayoutView="100" workbookViewId="0">
      <selection activeCell="P6" sqref="P6:P7"/>
    </sheetView>
  </sheetViews>
  <sheetFormatPr defaultRowHeight="12.75"/>
  <cols>
    <col min="1" max="1" width="2.28515625" customWidth="1"/>
    <col min="2" max="2" width="11.140625" style="2" customWidth="1"/>
    <col min="3" max="3" width="14.7109375" style="2" customWidth="1"/>
    <col min="4" max="4" width="14.5703125" style="2" customWidth="1"/>
    <col min="5" max="5" width="11.7109375" style="2" customWidth="1"/>
    <col min="6" max="6" width="7" style="2" customWidth="1"/>
    <col min="7" max="7" width="10.140625" style="2" customWidth="1"/>
    <col min="8" max="8" width="6.28515625" style="2" customWidth="1"/>
    <col min="9" max="9" width="10.28515625" style="2" customWidth="1"/>
    <col min="10" max="10" width="7.42578125" style="2" customWidth="1"/>
    <col min="11" max="11" width="12" style="2" customWidth="1"/>
    <col min="12" max="12" width="7.28515625" style="2" customWidth="1"/>
    <col min="13" max="13" width="12.140625" style="2" customWidth="1"/>
    <col min="14" max="14" width="6.28515625" style="2" customWidth="1"/>
    <col min="15" max="15" width="10.140625" style="2" customWidth="1"/>
    <col min="16" max="16" width="6" style="2" customWidth="1"/>
    <col min="17" max="17" width="15.85546875" style="2" customWidth="1"/>
    <col min="18" max="18" width="19.42578125" style="2" customWidth="1"/>
    <col min="19" max="19" width="11.7109375" style="97" customWidth="1"/>
    <col min="20" max="21" width="9.140625" style="98"/>
  </cols>
  <sheetData>
    <row r="1" spans="2:21" ht="36.75" customHeight="1">
      <c r="B1" s="442" t="s">
        <v>282</v>
      </c>
      <c r="C1" s="442"/>
      <c r="D1" s="442"/>
      <c r="E1" s="442"/>
      <c r="F1" s="442"/>
      <c r="G1" s="442"/>
      <c r="H1" s="442"/>
      <c r="I1" s="442"/>
      <c r="J1" s="442"/>
      <c r="K1" s="442" t="s">
        <v>282</v>
      </c>
      <c r="L1" s="442"/>
      <c r="M1" s="442"/>
      <c r="N1" s="442"/>
      <c r="O1" s="442"/>
      <c r="P1" s="442"/>
      <c r="Q1" s="442"/>
      <c r="R1" s="442"/>
      <c r="S1" s="269"/>
    </row>
    <row r="2" spans="2:21" ht="37.5" customHeight="1">
      <c r="B2" s="465" t="s">
        <v>262</v>
      </c>
      <c r="C2" s="466"/>
      <c r="D2" s="466"/>
      <c r="E2" s="466"/>
      <c r="F2" s="466"/>
      <c r="G2" s="466"/>
      <c r="H2" s="466"/>
      <c r="I2" s="466"/>
      <c r="J2" s="466"/>
      <c r="K2" s="465" t="s">
        <v>262</v>
      </c>
      <c r="L2" s="467"/>
      <c r="M2" s="467"/>
      <c r="N2" s="467"/>
      <c r="O2" s="467"/>
      <c r="P2" s="467"/>
      <c r="Q2" s="467"/>
      <c r="R2" s="467"/>
    </row>
    <row r="3" spans="2:21" ht="21.75" customHeight="1" thickBot="1">
      <c r="B3" s="470" t="s">
        <v>106</v>
      </c>
      <c r="C3" s="470"/>
      <c r="D3" s="54"/>
      <c r="E3" s="54"/>
      <c r="F3" s="54"/>
      <c r="G3" s="54"/>
      <c r="H3" s="54"/>
      <c r="I3" s="471"/>
      <c r="J3" s="471"/>
      <c r="K3" s="468"/>
      <c r="L3" s="469"/>
      <c r="M3" s="54"/>
      <c r="N3" s="54"/>
      <c r="O3" s="54"/>
      <c r="P3" s="54"/>
      <c r="Q3" s="54"/>
      <c r="R3" s="323" t="s">
        <v>263</v>
      </c>
    </row>
    <row r="4" spans="2:21" ht="26.25" customHeight="1" thickTop="1">
      <c r="B4" s="359" t="s">
        <v>94</v>
      </c>
      <c r="C4" s="359" t="s">
        <v>2</v>
      </c>
      <c r="D4" s="359" t="s">
        <v>84</v>
      </c>
      <c r="E4" s="362" t="s">
        <v>85</v>
      </c>
      <c r="F4" s="362"/>
      <c r="G4" s="362"/>
      <c r="H4" s="362"/>
      <c r="I4" s="362"/>
      <c r="J4" s="362"/>
      <c r="K4" s="362" t="s">
        <v>85</v>
      </c>
      <c r="L4" s="362"/>
      <c r="M4" s="362"/>
      <c r="N4" s="362"/>
      <c r="O4" s="362"/>
      <c r="P4" s="362"/>
      <c r="Q4" s="390" t="s">
        <v>196</v>
      </c>
      <c r="R4" s="390" t="s">
        <v>195</v>
      </c>
    </row>
    <row r="5" spans="2:21" ht="26.25" customHeight="1">
      <c r="B5" s="448"/>
      <c r="C5" s="448"/>
      <c r="D5" s="448"/>
      <c r="E5" s="460" t="s">
        <v>265</v>
      </c>
      <c r="F5" s="460"/>
      <c r="G5" s="460"/>
      <c r="H5" s="460"/>
      <c r="I5" s="460"/>
      <c r="J5" s="460"/>
      <c r="K5" s="460" t="s">
        <v>265</v>
      </c>
      <c r="L5" s="460"/>
      <c r="M5" s="460"/>
      <c r="N5" s="460"/>
      <c r="O5" s="460"/>
      <c r="P5" s="460"/>
      <c r="Q5" s="424"/>
      <c r="R5" s="424"/>
    </row>
    <row r="6" spans="2:21" ht="18.75" customHeight="1">
      <c r="B6" s="448"/>
      <c r="C6" s="448"/>
      <c r="D6" s="448"/>
      <c r="E6" s="261" t="s">
        <v>51</v>
      </c>
      <c r="F6" s="461" t="s">
        <v>21</v>
      </c>
      <c r="G6" s="303" t="s">
        <v>52</v>
      </c>
      <c r="H6" s="461" t="s">
        <v>21</v>
      </c>
      <c r="I6" s="303" t="s">
        <v>113</v>
      </c>
      <c r="J6" s="461" t="s">
        <v>21</v>
      </c>
      <c r="K6" s="261" t="s">
        <v>53</v>
      </c>
      <c r="L6" s="461" t="s">
        <v>21</v>
      </c>
      <c r="M6" s="261" t="s">
        <v>114</v>
      </c>
      <c r="N6" s="461" t="s">
        <v>21</v>
      </c>
      <c r="O6" s="261" t="s">
        <v>81</v>
      </c>
      <c r="P6" s="461" t="s">
        <v>21</v>
      </c>
      <c r="Q6" s="424"/>
      <c r="R6" s="424" t="s">
        <v>195</v>
      </c>
      <c r="S6" s="267" t="s">
        <v>60</v>
      </c>
      <c r="T6" s="99"/>
      <c r="U6" s="96" t="s">
        <v>59</v>
      </c>
    </row>
    <row r="7" spans="2:21" ht="35.25" customHeight="1">
      <c r="B7" s="360"/>
      <c r="C7" s="360"/>
      <c r="D7" s="300" t="s">
        <v>264</v>
      </c>
      <c r="E7" s="324" t="s">
        <v>266</v>
      </c>
      <c r="F7" s="462"/>
      <c r="G7" s="324" t="s">
        <v>267</v>
      </c>
      <c r="H7" s="462"/>
      <c r="I7" s="324" t="s">
        <v>270</v>
      </c>
      <c r="J7" s="462"/>
      <c r="K7" s="324" t="s">
        <v>268</v>
      </c>
      <c r="L7" s="462"/>
      <c r="M7" s="324" t="s">
        <v>269</v>
      </c>
      <c r="N7" s="462"/>
      <c r="O7" s="324" t="s">
        <v>271</v>
      </c>
      <c r="P7" s="462"/>
      <c r="Q7" s="391"/>
      <c r="R7" s="391"/>
      <c r="S7" s="267"/>
      <c r="T7" s="99"/>
      <c r="U7" s="96"/>
    </row>
    <row r="8" spans="2:21" ht="30" customHeight="1">
      <c r="B8" s="429" t="s">
        <v>95</v>
      </c>
      <c r="C8" s="61" t="s">
        <v>18</v>
      </c>
      <c r="D8" s="12">
        <v>3207810</v>
      </c>
      <c r="E8" s="12">
        <v>1803836</v>
      </c>
      <c r="F8" s="179">
        <f t="shared" ref="F8:F26" si="0">E8/D8*100</f>
        <v>56.232632231958881</v>
      </c>
      <c r="G8" s="90">
        <v>575112</v>
      </c>
      <c r="H8" s="183">
        <f t="shared" ref="H8:H26" si="1">G8/D8*100</f>
        <v>17.928493271110195</v>
      </c>
      <c r="I8" s="91">
        <v>256195</v>
      </c>
      <c r="J8" s="183">
        <f t="shared" ref="J8:J26" si="2">I8/D8*100</f>
        <v>7.9866014508340575</v>
      </c>
      <c r="K8" s="91">
        <v>504480</v>
      </c>
      <c r="L8" s="183">
        <f t="shared" ref="L8:L26" si="3">K8/D8*100</f>
        <v>15.726617224835634</v>
      </c>
      <c r="M8" s="91">
        <v>22617</v>
      </c>
      <c r="N8" s="268">
        <f t="shared" ref="N8:N26" si="4">M8/D8*100</f>
        <v>0.70506046181039395</v>
      </c>
      <c r="O8" s="91">
        <v>45570</v>
      </c>
      <c r="P8" s="187">
        <f t="shared" ref="P8:P26" si="5">O8/D8*100</f>
        <v>1.4205953594508403</v>
      </c>
      <c r="Q8" s="316" t="s">
        <v>240</v>
      </c>
      <c r="R8" s="405" t="s">
        <v>202</v>
      </c>
      <c r="S8" s="100">
        <f>E8+G8+I8+K8+M8+O8</f>
        <v>3207810</v>
      </c>
      <c r="T8" s="229">
        <f>D8-S8</f>
        <v>0</v>
      </c>
      <c r="U8" s="101">
        <f t="shared" ref="U8:U26" si="6">F8+H8+J8+L8+N8+P8</f>
        <v>100</v>
      </c>
    </row>
    <row r="9" spans="2:21" ht="30" customHeight="1">
      <c r="B9" s="430"/>
      <c r="C9" s="63" t="s">
        <v>19</v>
      </c>
      <c r="D9" s="13">
        <v>6128015</v>
      </c>
      <c r="E9" s="13">
        <v>3193315</v>
      </c>
      <c r="F9" s="180">
        <f t="shared" si="0"/>
        <v>52.110104169131446</v>
      </c>
      <c r="G9" s="92">
        <v>834917</v>
      </c>
      <c r="H9" s="183">
        <f t="shared" si="1"/>
        <v>13.624591323617844</v>
      </c>
      <c r="I9" s="91">
        <v>688979</v>
      </c>
      <c r="J9" s="183">
        <f t="shared" si="2"/>
        <v>11.243102374912596</v>
      </c>
      <c r="K9" s="92">
        <v>1059012</v>
      </c>
      <c r="L9" s="183">
        <f t="shared" si="3"/>
        <v>17.281485113858238</v>
      </c>
      <c r="M9" s="92">
        <v>115138</v>
      </c>
      <c r="N9" s="184">
        <f t="shared" si="4"/>
        <v>1.8788792129262086</v>
      </c>
      <c r="O9" s="92">
        <v>236654</v>
      </c>
      <c r="P9" s="184">
        <f t="shared" si="5"/>
        <v>3.8618378055536744</v>
      </c>
      <c r="Q9" s="317" t="s">
        <v>241</v>
      </c>
      <c r="R9" s="405"/>
      <c r="S9" s="100">
        <f t="shared" ref="S9:S26" si="7">E9+G9+I9+K9+M9+O9</f>
        <v>6128015</v>
      </c>
      <c r="T9" s="229">
        <f t="shared" ref="T9:T26" si="8">D9-S9</f>
        <v>0</v>
      </c>
      <c r="U9" s="101">
        <f t="shared" si="6"/>
        <v>100.00000000000001</v>
      </c>
    </row>
    <row r="10" spans="2:21" ht="30" customHeight="1" thickBot="1">
      <c r="B10" s="430"/>
      <c r="C10" s="132" t="s">
        <v>20</v>
      </c>
      <c r="D10" s="12">
        <v>2977642</v>
      </c>
      <c r="E10" s="71">
        <v>1968112</v>
      </c>
      <c r="F10" s="181">
        <f t="shared" si="0"/>
        <v>66.096327228054946</v>
      </c>
      <c r="G10" s="93">
        <v>262904</v>
      </c>
      <c r="H10" s="179">
        <f t="shared" si="1"/>
        <v>8.8292682599184182</v>
      </c>
      <c r="I10" s="93">
        <v>20126</v>
      </c>
      <c r="J10" s="179">
        <f t="shared" si="2"/>
        <v>0.6759039535310154</v>
      </c>
      <c r="K10" s="93">
        <v>613822</v>
      </c>
      <c r="L10" s="179">
        <f t="shared" si="3"/>
        <v>20.614365326657804</v>
      </c>
      <c r="M10" s="93">
        <v>10017</v>
      </c>
      <c r="N10" s="185">
        <f t="shared" si="4"/>
        <v>0.33640713020571311</v>
      </c>
      <c r="O10" s="93">
        <v>102661</v>
      </c>
      <c r="P10" s="187">
        <f t="shared" si="5"/>
        <v>3.4477281016320971</v>
      </c>
      <c r="Q10" s="309" t="s">
        <v>242</v>
      </c>
      <c r="R10" s="405"/>
      <c r="S10" s="100">
        <f t="shared" si="7"/>
        <v>2977642</v>
      </c>
      <c r="T10" s="229">
        <f t="shared" si="8"/>
        <v>0</v>
      </c>
      <c r="U10" s="101">
        <f t="shared" si="6"/>
        <v>100</v>
      </c>
    </row>
    <row r="11" spans="2:21" ht="30" customHeight="1" thickTop="1" thickBot="1">
      <c r="B11" s="430"/>
      <c r="C11" s="133" t="s">
        <v>69</v>
      </c>
      <c r="D11" s="28">
        <f>SUM(D8:D10)</f>
        <v>12313467</v>
      </c>
      <c r="E11" s="28">
        <f>SUM(E8:E10)</f>
        <v>6965263</v>
      </c>
      <c r="F11" s="182">
        <f t="shared" si="0"/>
        <v>56.56622135747795</v>
      </c>
      <c r="G11" s="134">
        <f>SUM(G8:G10)</f>
        <v>1672933</v>
      </c>
      <c r="H11" s="182">
        <f t="shared" si="1"/>
        <v>13.586206062029484</v>
      </c>
      <c r="I11" s="134">
        <f>SUM(I8:I10)</f>
        <v>965300</v>
      </c>
      <c r="J11" s="182">
        <f t="shared" si="2"/>
        <v>7.839384309877957</v>
      </c>
      <c r="K11" s="134">
        <f>SUM(K8:K10)</f>
        <v>2177314</v>
      </c>
      <c r="L11" s="182">
        <f t="shared" si="3"/>
        <v>17.682379787918382</v>
      </c>
      <c r="M11" s="134">
        <f>SUM(M8:M10)</f>
        <v>147772</v>
      </c>
      <c r="N11" s="186">
        <f t="shared" si="4"/>
        <v>1.2000844278869631</v>
      </c>
      <c r="O11" s="134">
        <f>SUM(O8:O10)</f>
        <v>384885</v>
      </c>
      <c r="P11" s="186">
        <f t="shared" si="5"/>
        <v>3.1257240548092593</v>
      </c>
      <c r="Q11" s="310" t="s">
        <v>243</v>
      </c>
      <c r="R11" s="405"/>
      <c r="S11" s="100">
        <f t="shared" si="7"/>
        <v>12313467</v>
      </c>
      <c r="T11" s="229">
        <f t="shared" si="8"/>
        <v>0</v>
      </c>
      <c r="U11" s="101">
        <f t="shared" si="6"/>
        <v>99.999999999999986</v>
      </c>
    </row>
    <row r="12" spans="2:21" ht="30" customHeight="1" thickTop="1">
      <c r="B12" s="430"/>
      <c r="C12" s="172" t="s">
        <v>58</v>
      </c>
      <c r="D12" s="79">
        <v>2415979</v>
      </c>
      <c r="E12" s="91">
        <v>1685584</v>
      </c>
      <c r="F12" s="203">
        <f t="shared" si="0"/>
        <v>69.768156097383297</v>
      </c>
      <c r="G12" s="90">
        <v>68920</v>
      </c>
      <c r="H12" s="203">
        <f t="shared" si="1"/>
        <v>2.8526738022143405</v>
      </c>
      <c r="I12" s="90">
        <v>144347</v>
      </c>
      <c r="J12" s="203">
        <f t="shared" si="2"/>
        <v>5.9746794156737293</v>
      </c>
      <c r="K12" s="90">
        <v>358247</v>
      </c>
      <c r="L12" s="203">
        <f t="shared" si="3"/>
        <v>14.828233192424273</v>
      </c>
      <c r="M12" s="90">
        <v>61787</v>
      </c>
      <c r="N12" s="203">
        <f t="shared" si="4"/>
        <v>2.5574311697245711</v>
      </c>
      <c r="O12" s="90">
        <v>97094</v>
      </c>
      <c r="P12" s="204">
        <f t="shared" si="5"/>
        <v>4.0188263225797902</v>
      </c>
      <c r="Q12" s="315" t="s">
        <v>204</v>
      </c>
      <c r="R12" s="405"/>
      <c r="S12" s="100">
        <f t="shared" si="7"/>
        <v>2415979</v>
      </c>
      <c r="T12" s="229">
        <f t="shared" si="8"/>
        <v>0</v>
      </c>
      <c r="U12" s="101">
        <f t="shared" si="6"/>
        <v>100</v>
      </c>
    </row>
    <row r="13" spans="2:21" ht="30" customHeight="1">
      <c r="B13" s="432"/>
      <c r="C13" s="65" t="s">
        <v>10</v>
      </c>
      <c r="D13" s="91">
        <v>3761704</v>
      </c>
      <c r="E13" s="91">
        <v>2912117</v>
      </c>
      <c r="F13" s="205">
        <f t="shared" ref="F13" si="9">E13/D13*100</f>
        <v>77.414836467728449</v>
      </c>
      <c r="G13" s="92">
        <v>87675</v>
      </c>
      <c r="H13" s="206">
        <f t="shared" ref="H13" si="10">G13/D13*100</f>
        <v>2.330725649865061</v>
      </c>
      <c r="I13" s="92">
        <v>76083</v>
      </c>
      <c r="J13" s="206">
        <f t="shared" si="2"/>
        <v>2.0225674322062557</v>
      </c>
      <c r="K13" s="92">
        <v>182474</v>
      </c>
      <c r="L13" s="206">
        <f t="shared" si="3"/>
        <v>4.8508335584086364</v>
      </c>
      <c r="M13" s="92">
        <v>72726</v>
      </c>
      <c r="N13" s="206">
        <f t="shared" si="4"/>
        <v>1.9333259607879831</v>
      </c>
      <c r="O13" s="92">
        <v>430629</v>
      </c>
      <c r="P13" s="205">
        <f t="shared" si="5"/>
        <v>11.447710931003609</v>
      </c>
      <c r="Q13" s="311" t="s">
        <v>203</v>
      </c>
      <c r="R13" s="413"/>
      <c r="S13" s="100">
        <f t="shared" si="7"/>
        <v>3761704</v>
      </c>
      <c r="T13" s="229">
        <f t="shared" si="8"/>
        <v>0</v>
      </c>
      <c r="U13" s="101">
        <f t="shared" si="6"/>
        <v>100</v>
      </c>
    </row>
    <row r="14" spans="2:21" ht="30" customHeight="1">
      <c r="B14" s="429" t="s">
        <v>96</v>
      </c>
      <c r="C14" s="202" t="s">
        <v>3</v>
      </c>
      <c r="D14" s="207">
        <v>3792293</v>
      </c>
      <c r="E14" s="207">
        <v>1933552</v>
      </c>
      <c r="F14" s="203">
        <f t="shared" si="0"/>
        <v>50.98635574835594</v>
      </c>
      <c r="G14" s="94">
        <v>168040</v>
      </c>
      <c r="H14" s="208">
        <f t="shared" si="1"/>
        <v>4.4310922178217771</v>
      </c>
      <c r="I14" s="94">
        <v>631157</v>
      </c>
      <c r="J14" s="208">
        <f t="shared" si="2"/>
        <v>16.643149672243151</v>
      </c>
      <c r="K14" s="94">
        <v>620775</v>
      </c>
      <c r="L14" s="208">
        <f t="shared" si="3"/>
        <v>16.369383905726696</v>
      </c>
      <c r="M14" s="94">
        <v>77083</v>
      </c>
      <c r="N14" s="208">
        <f t="shared" si="4"/>
        <v>2.0326224793284697</v>
      </c>
      <c r="O14" s="94">
        <v>361686</v>
      </c>
      <c r="P14" s="203">
        <f t="shared" si="5"/>
        <v>9.5373959765239658</v>
      </c>
      <c r="Q14" s="312" t="s">
        <v>206</v>
      </c>
      <c r="R14" s="404" t="s">
        <v>205</v>
      </c>
      <c r="S14" s="100">
        <f t="shared" si="7"/>
        <v>3792293</v>
      </c>
      <c r="T14" s="229">
        <f t="shared" si="8"/>
        <v>0</v>
      </c>
      <c r="U14" s="101">
        <f t="shared" si="6"/>
        <v>100</v>
      </c>
    </row>
    <row r="15" spans="2:21" ht="30" customHeight="1">
      <c r="B15" s="430"/>
      <c r="C15" s="63" t="s">
        <v>4</v>
      </c>
      <c r="D15" s="92">
        <v>3008192</v>
      </c>
      <c r="E15" s="92">
        <v>1343801</v>
      </c>
      <c r="F15" s="206">
        <f t="shared" ref="F15" si="11">E15/D15*100</f>
        <v>44.67138400740378</v>
      </c>
      <c r="G15" s="92">
        <v>150821</v>
      </c>
      <c r="H15" s="206">
        <f t="shared" ref="H15" si="12">G15/D15*100</f>
        <v>5.013675988766674</v>
      </c>
      <c r="I15" s="92">
        <v>531872</v>
      </c>
      <c r="J15" s="206">
        <f t="shared" si="2"/>
        <v>17.680786332787267</v>
      </c>
      <c r="K15" s="92">
        <v>558832</v>
      </c>
      <c r="L15" s="206">
        <f t="shared" si="3"/>
        <v>18.577005723038955</v>
      </c>
      <c r="M15" s="92">
        <v>208086</v>
      </c>
      <c r="N15" s="206">
        <f t="shared" si="4"/>
        <v>6.9173111290768672</v>
      </c>
      <c r="O15" s="92">
        <v>214780</v>
      </c>
      <c r="P15" s="206">
        <f t="shared" si="5"/>
        <v>7.1398368189264509</v>
      </c>
      <c r="Q15" s="313" t="s">
        <v>208</v>
      </c>
      <c r="R15" s="405"/>
      <c r="S15" s="100">
        <f t="shared" si="7"/>
        <v>3008192</v>
      </c>
      <c r="T15" s="229">
        <f t="shared" si="8"/>
        <v>0</v>
      </c>
      <c r="U15" s="101">
        <f t="shared" si="6"/>
        <v>99.999999999999986</v>
      </c>
    </row>
    <row r="16" spans="2:21" ht="30" customHeight="1">
      <c r="B16" s="432"/>
      <c r="C16" s="64" t="s">
        <v>5</v>
      </c>
      <c r="D16" s="95">
        <v>2211524</v>
      </c>
      <c r="E16" s="95">
        <v>986038</v>
      </c>
      <c r="F16" s="205">
        <f t="shared" si="0"/>
        <v>44.586357642964764</v>
      </c>
      <c r="G16" s="95">
        <v>47492</v>
      </c>
      <c r="H16" s="205">
        <f t="shared" si="1"/>
        <v>2.1474783904673882</v>
      </c>
      <c r="I16" s="95">
        <v>148465</v>
      </c>
      <c r="J16" s="205">
        <f t="shared" si="2"/>
        <v>6.7132438987774945</v>
      </c>
      <c r="K16" s="95">
        <v>904860</v>
      </c>
      <c r="L16" s="205">
        <f t="shared" si="3"/>
        <v>40.915676248595986</v>
      </c>
      <c r="M16" s="95">
        <v>68174</v>
      </c>
      <c r="N16" s="205">
        <f t="shared" si="4"/>
        <v>3.0826705927677023</v>
      </c>
      <c r="O16" s="95">
        <v>56495</v>
      </c>
      <c r="P16" s="205">
        <f t="shared" si="5"/>
        <v>2.5545732264266632</v>
      </c>
      <c r="Q16" s="311" t="s">
        <v>244</v>
      </c>
      <c r="R16" s="413"/>
      <c r="S16" s="100">
        <f t="shared" si="7"/>
        <v>2211524</v>
      </c>
      <c r="T16" s="229">
        <f t="shared" si="8"/>
        <v>0</v>
      </c>
      <c r="U16" s="101">
        <f t="shared" si="6"/>
        <v>100</v>
      </c>
    </row>
    <row r="17" spans="1:26" ht="30" customHeight="1">
      <c r="A17" s="68"/>
      <c r="B17" s="433" t="s">
        <v>97</v>
      </c>
      <c r="C17" s="202" t="s">
        <v>8</v>
      </c>
      <c r="D17" s="90">
        <v>2381870</v>
      </c>
      <c r="E17" s="90">
        <v>1729575</v>
      </c>
      <c r="F17" s="203">
        <f>E17/D17*100</f>
        <v>72.614164501001312</v>
      </c>
      <c r="G17" s="90">
        <v>104796</v>
      </c>
      <c r="H17" s="203">
        <f>G17/D17*100</f>
        <v>4.3997363416139423</v>
      </c>
      <c r="I17" s="90">
        <v>201924</v>
      </c>
      <c r="J17" s="209">
        <f t="shared" si="2"/>
        <v>8.4775407557927167</v>
      </c>
      <c r="K17" s="90">
        <v>238587</v>
      </c>
      <c r="L17" s="209">
        <f t="shared" si="3"/>
        <v>10.016793527774395</v>
      </c>
      <c r="M17" s="91">
        <v>28898</v>
      </c>
      <c r="N17" s="209">
        <f t="shared" si="4"/>
        <v>1.2132484140612207</v>
      </c>
      <c r="O17" s="91">
        <v>78090</v>
      </c>
      <c r="P17" s="209">
        <f t="shared" si="5"/>
        <v>3.27851645975641</v>
      </c>
      <c r="Q17" s="312" t="s">
        <v>245</v>
      </c>
      <c r="R17" s="439" t="s">
        <v>209</v>
      </c>
      <c r="S17" s="100">
        <f t="shared" si="7"/>
        <v>2381870</v>
      </c>
      <c r="T17" s="229">
        <f t="shared" si="8"/>
        <v>0</v>
      </c>
      <c r="U17" s="101">
        <f t="shared" si="6"/>
        <v>100</v>
      </c>
      <c r="Z17" s="63"/>
    </row>
    <row r="18" spans="1:26" s="66" customFormat="1" ht="30" customHeight="1" thickBot="1">
      <c r="A18" s="68"/>
      <c r="B18" s="434"/>
      <c r="C18" s="67" t="s">
        <v>6</v>
      </c>
      <c r="D18" s="92">
        <v>3103506</v>
      </c>
      <c r="E18" s="92">
        <v>2173590</v>
      </c>
      <c r="F18" s="206">
        <f>E18/D18*100</f>
        <v>70.036597319289868</v>
      </c>
      <c r="G18" s="92">
        <v>123953</v>
      </c>
      <c r="H18" s="206">
        <f>G18/D18*100</f>
        <v>3.9939668233281975</v>
      </c>
      <c r="I18" s="92">
        <v>142237</v>
      </c>
      <c r="J18" s="209">
        <f t="shared" si="2"/>
        <v>4.583106976432461</v>
      </c>
      <c r="K18" s="92">
        <v>398795</v>
      </c>
      <c r="L18" s="209">
        <f t="shared" si="3"/>
        <v>12.849822104419969</v>
      </c>
      <c r="M18" s="92">
        <v>82131</v>
      </c>
      <c r="N18" s="206">
        <f t="shared" si="4"/>
        <v>2.6463941104028796</v>
      </c>
      <c r="O18" s="92">
        <v>182800</v>
      </c>
      <c r="P18" s="206">
        <f t="shared" si="5"/>
        <v>5.8901126661266323</v>
      </c>
      <c r="Q18" s="313" t="s">
        <v>246</v>
      </c>
      <c r="R18" s="440"/>
      <c r="S18" s="100">
        <f t="shared" si="7"/>
        <v>3103506</v>
      </c>
      <c r="T18" s="229">
        <f t="shared" si="8"/>
        <v>0</v>
      </c>
      <c r="U18" s="101">
        <f t="shared" si="6"/>
        <v>100</v>
      </c>
      <c r="Z18" s="266"/>
    </row>
    <row r="19" spans="1:26" ht="30" customHeight="1" thickTop="1" thickBot="1">
      <c r="A19" s="68"/>
      <c r="B19" s="434"/>
      <c r="C19" s="172" t="s">
        <v>11</v>
      </c>
      <c r="D19" s="92">
        <v>2500634</v>
      </c>
      <c r="E19" s="92">
        <v>1563492</v>
      </c>
      <c r="F19" s="206">
        <f t="shared" si="0"/>
        <v>62.523823958244186</v>
      </c>
      <c r="G19" s="92">
        <v>76970</v>
      </c>
      <c r="H19" s="206">
        <f t="shared" si="1"/>
        <v>3.0780194142765396</v>
      </c>
      <c r="I19" s="92">
        <v>45101</v>
      </c>
      <c r="J19" s="209">
        <f t="shared" si="2"/>
        <v>1.8035826114497364</v>
      </c>
      <c r="K19" s="92">
        <v>122732</v>
      </c>
      <c r="L19" s="209">
        <f t="shared" si="3"/>
        <v>4.9080353222422799</v>
      </c>
      <c r="M19" s="92">
        <v>166141</v>
      </c>
      <c r="N19" s="206">
        <f t="shared" si="4"/>
        <v>6.6439550929884188</v>
      </c>
      <c r="O19" s="92">
        <v>526198</v>
      </c>
      <c r="P19" s="206">
        <f t="shared" si="5"/>
        <v>21.042583600798835</v>
      </c>
      <c r="Q19" s="313" t="s">
        <v>215</v>
      </c>
      <c r="R19" s="440"/>
      <c r="S19" s="100">
        <f t="shared" si="7"/>
        <v>2500634</v>
      </c>
      <c r="T19" s="229">
        <f t="shared" si="8"/>
        <v>0</v>
      </c>
      <c r="U19" s="101">
        <f t="shared" si="6"/>
        <v>100.00000000000001</v>
      </c>
      <c r="Z19" s="133"/>
    </row>
    <row r="20" spans="1:26" ht="30" customHeight="1" thickTop="1">
      <c r="A20" s="68"/>
      <c r="B20" s="434"/>
      <c r="C20" s="67" t="s">
        <v>7</v>
      </c>
      <c r="D20" s="92">
        <v>1994834</v>
      </c>
      <c r="E20" s="90">
        <v>1089118</v>
      </c>
      <c r="F20" s="210">
        <f t="shared" si="0"/>
        <v>54.596923854315691</v>
      </c>
      <c r="G20" s="93">
        <v>163506</v>
      </c>
      <c r="H20" s="210">
        <f t="shared" si="1"/>
        <v>8.1964714858479439</v>
      </c>
      <c r="I20" s="93">
        <v>345121</v>
      </c>
      <c r="J20" s="210">
        <f t="shared" si="2"/>
        <v>17.300737805752259</v>
      </c>
      <c r="K20" s="93">
        <v>319342</v>
      </c>
      <c r="L20" s="210">
        <f t="shared" si="3"/>
        <v>16.0084498259003</v>
      </c>
      <c r="M20" s="93">
        <v>29428</v>
      </c>
      <c r="N20" s="210">
        <f t="shared" si="4"/>
        <v>1.4752104686404983</v>
      </c>
      <c r="O20" s="93">
        <v>48319</v>
      </c>
      <c r="P20" s="206">
        <f t="shared" si="5"/>
        <v>2.4222065595433002</v>
      </c>
      <c r="Q20" s="314" t="s">
        <v>247</v>
      </c>
      <c r="R20" s="440"/>
      <c r="S20" s="100">
        <f t="shared" si="7"/>
        <v>1994834</v>
      </c>
      <c r="T20" s="229">
        <f t="shared" si="8"/>
        <v>0</v>
      </c>
      <c r="U20" s="101">
        <f t="shared" si="6"/>
        <v>99.999999999999986</v>
      </c>
    </row>
    <row r="21" spans="1:26" ht="30" customHeight="1">
      <c r="B21" s="435"/>
      <c r="C21" s="67" t="s">
        <v>9</v>
      </c>
      <c r="D21" s="95">
        <v>1697905</v>
      </c>
      <c r="E21" s="95">
        <v>1272068</v>
      </c>
      <c r="F21" s="205">
        <f t="shared" si="0"/>
        <v>74.919857118036632</v>
      </c>
      <c r="G21" s="95">
        <v>80107</v>
      </c>
      <c r="H21" s="205">
        <f t="shared" si="1"/>
        <v>4.7179907003041981</v>
      </c>
      <c r="I21" s="95">
        <v>117634</v>
      </c>
      <c r="J21" s="205">
        <f t="shared" si="2"/>
        <v>6.9281850280198247</v>
      </c>
      <c r="K21" s="95">
        <v>115720</v>
      </c>
      <c r="L21" s="205">
        <f t="shared" si="3"/>
        <v>6.8154578730847719</v>
      </c>
      <c r="M21" s="95">
        <v>55271</v>
      </c>
      <c r="N21" s="205">
        <f t="shared" si="4"/>
        <v>3.2552469072180132</v>
      </c>
      <c r="O21" s="95">
        <v>57105</v>
      </c>
      <c r="P21" s="205">
        <f t="shared" si="5"/>
        <v>3.363262373336553</v>
      </c>
      <c r="Q21" s="311" t="s">
        <v>248</v>
      </c>
      <c r="R21" s="441"/>
      <c r="S21" s="100">
        <f t="shared" si="7"/>
        <v>1697905</v>
      </c>
      <c r="T21" s="229">
        <f t="shared" si="8"/>
        <v>0</v>
      </c>
      <c r="U21" s="101">
        <f t="shared" si="6"/>
        <v>99.999999999999986</v>
      </c>
    </row>
    <row r="22" spans="1:26" ht="30" customHeight="1">
      <c r="B22" s="429" t="s">
        <v>98</v>
      </c>
      <c r="C22" s="202" t="s">
        <v>12</v>
      </c>
      <c r="D22" s="91">
        <v>7474642</v>
      </c>
      <c r="E22" s="94">
        <v>3255549</v>
      </c>
      <c r="F22" s="203">
        <f t="shared" si="0"/>
        <v>43.554580941802968</v>
      </c>
      <c r="G22" s="94">
        <v>397173</v>
      </c>
      <c r="H22" s="208">
        <f t="shared" si="1"/>
        <v>5.3136056549597956</v>
      </c>
      <c r="I22" s="94">
        <v>2052717</v>
      </c>
      <c r="J22" s="209">
        <f t="shared" si="2"/>
        <v>27.462412246633349</v>
      </c>
      <c r="K22" s="94">
        <v>1112016</v>
      </c>
      <c r="L22" s="208">
        <f t="shared" si="3"/>
        <v>14.87718073989363</v>
      </c>
      <c r="M22" s="94">
        <v>27678</v>
      </c>
      <c r="N22" s="203">
        <f t="shared" si="4"/>
        <v>0.3702919818768578</v>
      </c>
      <c r="O22" s="94">
        <v>629509</v>
      </c>
      <c r="P22" s="210">
        <f t="shared" si="5"/>
        <v>8.4219284348334007</v>
      </c>
      <c r="Q22" s="312" t="s">
        <v>218</v>
      </c>
      <c r="R22" s="472" t="s">
        <v>210</v>
      </c>
      <c r="S22" s="100">
        <f t="shared" si="7"/>
        <v>7474642</v>
      </c>
      <c r="T22" s="229">
        <f t="shared" si="8"/>
        <v>0</v>
      </c>
      <c r="U22" s="101">
        <f t="shared" si="6"/>
        <v>100</v>
      </c>
    </row>
    <row r="23" spans="1:26" ht="30" customHeight="1">
      <c r="B23" s="430"/>
      <c r="C23" s="172" t="s">
        <v>14</v>
      </c>
      <c r="D23" s="92">
        <v>3549896</v>
      </c>
      <c r="E23" s="92">
        <v>2345083</v>
      </c>
      <c r="F23" s="206">
        <f t="shared" si="0"/>
        <v>66.060611353121331</v>
      </c>
      <c r="G23" s="92">
        <v>101594</v>
      </c>
      <c r="H23" s="206">
        <f>G23/D23*100</f>
        <v>2.8618866580880113</v>
      </c>
      <c r="I23" s="92">
        <v>215176</v>
      </c>
      <c r="J23" s="209">
        <f t="shared" si="2"/>
        <v>6.0614733502051887</v>
      </c>
      <c r="K23" s="77">
        <v>567979</v>
      </c>
      <c r="L23" s="206">
        <f t="shared" si="3"/>
        <v>15.999877179500469</v>
      </c>
      <c r="M23" s="92">
        <v>4686</v>
      </c>
      <c r="N23" s="206">
        <f t="shared" si="4"/>
        <v>0.13200386715554482</v>
      </c>
      <c r="O23" s="92">
        <v>315378</v>
      </c>
      <c r="P23" s="206">
        <f t="shared" si="5"/>
        <v>8.8841475919294535</v>
      </c>
      <c r="Q23" s="314" t="s">
        <v>251</v>
      </c>
      <c r="R23" s="473"/>
      <c r="S23" s="100">
        <f t="shared" si="7"/>
        <v>3549896</v>
      </c>
      <c r="T23" s="229">
        <f t="shared" si="8"/>
        <v>0</v>
      </c>
      <c r="U23" s="101">
        <f t="shared" si="6"/>
        <v>100</v>
      </c>
    </row>
    <row r="24" spans="1:26" ht="30" customHeight="1">
      <c r="B24" s="430"/>
      <c r="C24" s="67" t="s">
        <v>15</v>
      </c>
      <c r="D24" s="92">
        <v>2115810</v>
      </c>
      <c r="E24" s="92">
        <v>1453636</v>
      </c>
      <c r="F24" s="206">
        <f t="shared" si="0"/>
        <v>68.70352252801527</v>
      </c>
      <c r="G24" s="92">
        <v>56350</v>
      </c>
      <c r="H24" s="206">
        <f t="shared" si="1"/>
        <v>2.6632826198949808</v>
      </c>
      <c r="I24" s="92">
        <v>154651</v>
      </c>
      <c r="J24" s="209">
        <f t="shared" si="2"/>
        <v>7.3093047107254439</v>
      </c>
      <c r="K24" s="92">
        <v>314309</v>
      </c>
      <c r="L24" s="209">
        <f t="shared" si="3"/>
        <v>14.855256379353534</v>
      </c>
      <c r="M24" s="92">
        <v>17032</v>
      </c>
      <c r="N24" s="206">
        <f t="shared" si="4"/>
        <v>0.80498721529816009</v>
      </c>
      <c r="O24" s="92">
        <v>119832</v>
      </c>
      <c r="P24" s="206">
        <f t="shared" si="5"/>
        <v>5.6636465467126067</v>
      </c>
      <c r="Q24" s="313" t="s">
        <v>252</v>
      </c>
      <c r="R24" s="473"/>
      <c r="S24" s="100">
        <f t="shared" si="7"/>
        <v>2115810</v>
      </c>
      <c r="T24" s="229">
        <f t="shared" si="8"/>
        <v>0</v>
      </c>
      <c r="U24" s="101">
        <f t="shared" si="6"/>
        <v>100</v>
      </c>
    </row>
    <row r="25" spans="1:26" ht="30" customHeight="1" thickBot="1">
      <c r="B25" s="431"/>
      <c r="C25" s="172" t="s">
        <v>13</v>
      </c>
      <c r="D25" s="92">
        <v>1147254</v>
      </c>
      <c r="E25" s="90">
        <v>736297</v>
      </c>
      <c r="F25" s="210">
        <f t="shared" si="0"/>
        <v>64.179074555416676</v>
      </c>
      <c r="G25" s="90">
        <v>43784</v>
      </c>
      <c r="H25" s="203">
        <f t="shared" si="1"/>
        <v>3.8164172885864858</v>
      </c>
      <c r="I25" s="90">
        <v>70173</v>
      </c>
      <c r="J25" s="203">
        <f t="shared" si="2"/>
        <v>6.116605389913655</v>
      </c>
      <c r="K25" s="90">
        <v>233367</v>
      </c>
      <c r="L25" s="203">
        <f t="shared" si="3"/>
        <v>20.341354224958032</v>
      </c>
      <c r="M25" s="90">
        <v>27549</v>
      </c>
      <c r="N25" s="203">
        <f t="shared" si="4"/>
        <v>2.4012991020297161</v>
      </c>
      <c r="O25" s="90">
        <v>36084</v>
      </c>
      <c r="P25" s="211">
        <f t="shared" si="5"/>
        <v>3.1452494390954397</v>
      </c>
      <c r="Q25" s="314" t="s">
        <v>216</v>
      </c>
      <c r="R25" s="473"/>
      <c r="S25" s="100">
        <f t="shared" si="7"/>
        <v>1147254</v>
      </c>
      <c r="T25" s="229">
        <f t="shared" si="8"/>
        <v>0</v>
      </c>
      <c r="U25" s="101">
        <f t="shared" si="6"/>
        <v>100.00000000000001</v>
      </c>
    </row>
    <row r="26" spans="1:26" ht="30" customHeight="1" thickTop="1" thickBot="1">
      <c r="B26" s="402" t="s">
        <v>54</v>
      </c>
      <c r="C26" s="402"/>
      <c r="D26" s="127">
        <f>SUM(D11:D25)</f>
        <v>53469510</v>
      </c>
      <c r="E26" s="127">
        <f>SUM(E11:E25)</f>
        <v>31444763</v>
      </c>
      <c r="F26" s="128">
        <f t="shared" si="0"/>
        <v>58.808773448643912</v>
      </c>
      <c r="G26" s="126">
        <f>SUM(G11:G25)</f>
        <v>3344114</v>
      </c>
      <c r="H26" s="128">
        <f t="shared" si="1"/>
        <v>6.2542447088069437</v>
      </c>
      <c r="I26" s="126">
        <f>SUM(I11:I25)</f>
        <v>5841958</v>
      </c>
      <c r="J26" s="128">
        <f t="shared" si="2"/>
        <v>10.925774333821275</v>
      </c>
      <c r="K26" s="126">
        <f>SUM(K11:K25)</f>
        <v>8225349</v>
      </c>
      <c r="L26" s="128">
        <f t="shared" si="3"/>
        <v>15.383251127605247</v>
      </c>
      <c r="M26" s="126">
        <f>SUM(M11:M25)</f>
        <v>1074442</v>
      </c>
      <c r="N26" s="128">
        <f t="shared" si="4"/>
        <v>2.0094480013001803</v>
      </c>
      <c r="O26" s="126">
        <f>SUM(O11:O25)</f>
        <v>3538884</v>
      </c>
      <c r="P26" s="128">
        <f t="shared" si="5"/>
        <v>6.6185083798224449</v>
      </c>
      <c r="Q26" s="427" t="s">
        <v>220</v>
      </c>
      <c r="R26" s="427"/>
      <c r="S26" s="100">
        <f t="shared" si="7"/>
        <v>53469510</v>
      </c>
      <c r="T26" s="229">
        <f t="shared" si="8"/>
        <v>0</v>
      </c>
      <c r="U26" s="101">
        <f t="shared" si="6"/>
        <v>100.00000000000001</v>
      </c>
    </row>
    <row r="27" spans="1:26" ht="5.25" customHeight="1" thickTop="1">
      <c r="B27" s="33"/>
      <c r="C27" s="33"/>
      <c r="D27" s="33"/>
      <c r="E27" s="33"/>
      <c r="F27" s="33"/>
      <c r="G27" s="33"/>
      <c r="H27" s="33"/>
      <c r="I27" s="33"/>
      <c r="J27" s="33"/>
      <c r="K27" s="33"/>
      <c r="L27" s="33"/>
      <c r="M27" s="33"/>
      <c r="N27" s="33"/>
      <c r="O27" s="33"/>
      <c r="P27" s="4"/>
      <c r="Q27" s="4"/>
      <c r="R27" s="4"/>
    </row>
    <row r="28" spans="1:26" s="70" customFormat="1" ht="34.5" customHeight="1">
      <c r="B28" s="352" t="s">
        <v>109</v>
      </c>
      <c r="C28" s="352"/>
      <c r="D28" s="352"/>
      <c r="E28" s="459" t="s">
        <v>177</v>
      </c>
      <c r="F28" s="459"/>
      <c r="G28" s="459"/>
      <c r="H28" s="459"/>
      <c r="I28" s="459"/>
      <c r="J28" s="459"/>
      <c r="K28" s="463" t="s">
        <v>109</v>
      </c>
      <c r="L28" s="463"/>
      <c r="M28" s="463"/>
      <c r="N28" s="463"/>
      <c r="O28" s="459" t="s">
        <v>177</v>
      </c>
      <c r="P28" s="459"/>
      <c r="Q28" s="459"/>
      <c r="R28" s="459"/>
      <c r="S28" s="123"/>
      <c r="T28" s="98"/>
      <c r="U28" s="98"/>
    </row>
    <row r="29" spans="1:26" s="70" customFormat="1" ht="12.75" customHeight="1">
      <c r="B29" s="428"/>
      <c r="C29" s="428"/>
      <c r="D29" s="428"/>
      <c r="E29" s="428"/>
      <c r="F29" s="428"/>
      <c r="G29" s="428"/>
      <c r="H29" s="428"/>
      <c r="I29" s="428"/>
      <c r="J29" s="428"/>
      <c r="K29" s="428"/>
      <c r="L29" s="428"/>
      <c r="M29" s="428"/>
      <c r="N29" s="428"/>
      <c r="O29" s="131"/>
      <c r="P29" s="131"/>
      <c r="Q29" s="265"/>
      <c r="R29" s="265"/>
      <c r="S29" s="123"/>
      <c r="T29" s="98"/>
      <c r="U29" s="98"/>
    </row>
    <row r="30" spans="1:26" s="125" customFormat="1" ht="21" customHeight="1">
      <c r="B30" s="379" t="s">
        <v>57</v>
      </c>
      <c r="C30" s="379"/>
      <c r="D30" s="379"/>
      <c r="E30" s="329">
        <v>20</v>
      </c>
      <c r="F30" s="464" t="s">
        <v>225</v>
      </c>
      <c r="G30" s="464"/>
      <c r="H30" s="464"/>
      <c r="I30" s="464"/>
      <c r="J30" s="464"/>
      <c r="K30" s="379" t="s">
        <v>57</v>
      </c>
      <c r="L30" s="379"/>
      <c r="M30" s="379"/>
      <c r="N30" s="379"/>
      <c r="O30" s="331">
        <v>21</v>
      </c>
      <c r="P30" s="464" t="s">
        <v>225</v>
      </c>
      <c r="Q30" s="464"/>
      <c r="R30" s="464"/>
      <c r="S30" s="124"/>
      <c r="T30" s="102"/>
      <c r="U30" s="102"/>
    </row>
    <row r="31" spans="1:26" s="70" customFormat="1">
      <c r="B31" s="120"/>
      <c r="C31" s="120"/>
      <c r="D31" s="120"/>
      <c r="E31" s="120"/>
      <c r="F31" s="120"/>
      <c r="G31" s="120"/>
      <c r="H31" s="120"/>
      <c r="I31" s="120"/>
      <c r="J31" s="120"/>
      <c r="K31" s="120"/>
      <c r="L31" s="120"/>
      <c r="M31" s="120"/>
      <c r="N31" s="120"/>
      <c r="O31" s="120"/>
      <c r="P31" s="120"/>
      <c r="Q31" s="120"/>
      <c r="R31" s="120"/>
      <c r="S31" s="123"/>
      <c r="T31" s="98"/>
      <c r="U31" s="98"/>
    </row>
  </sheetData>
  <mergeCells count="42">
    <mergeCell ref="P30:R30"/>
    <mergeCell ref="L6:L7"/>
    <mergeCell ref="B3:C3"/>
    <mergeCell ref="N6:N7"/>
    <mergeCell ref="I3:J3"/>
    <mergeCell ref="R22:R25"/>
    <mergeCell ref="B17:B21"/>
    <mergeCell ref="B14:B16"/>
    <mergeCell ref="K1:R1"/>
    <mergeCell ref="F6:F7"/>
    <mergeCell ref="Q26:R26"/>
    <mergeCell ref="J6:J7"/>
    <mergeCell ref="B2:J2"/>
    <mergeCell ref="K2:R2"/>
    <mergeCell ref="B1:J1"/>
    <mergeCell ref="K3:L3"/>
    <mergeCell ref="E4:J4"/>
    <mergeCell ref="K4:P4"/>
    <mergeCell ref="D4:D6"/>
    <mergeCell ref="C4:C7"/>
    <mergeCell ref="B29:H29"/>
    <mergeCell ref="K30:N30"/>
    <mergeCell ref="I29:N29"/>
    <mergeCell ref="K28:N28"/>
    <mergeCell ref="B30:D30"/>
    <mergeCell ref="F30:J30"/>
    <mergeCell ref="O28:R28"/>
    <mergeCell ref="E5:J5"/>
    <mergeCell ref="K5:P5"/>
    <mergeCell ref="Q4:Q7"/>
    <mergeCell ref="B22:B25"/>
    <mergeCell ref="B26:C26"/>
    <mergeCell ref="P6:P7"/>
    <mergeCell ref="R4:R7"/>
    <mergeCell ref="B4:B7"/>
    <mergeCell ref="H6:H7"/>
    <mergeCell ref="R8:R13"/>
    <mergeCell ref="R14:R16"/>
    <mergeCell ref="R17:R21"/>
    <mergeCell ref="B28:D28"/>
    <mergeCell ref="E28:J28"/>
    <mergeCell ref="B8:B13"/>
  </mergeCells>
  <printOptions horizontalCentered="1"/>
  <pageMargins left="0.55118110200000003" right="0.55118110200000003" top="0.59055118110236204" bottom="0.23622047244094499" header="0.511811023622047" footer="0.511811023622047"/>
  <pageSetup paperSize="9" scale="95" orientation="portrait" r:id="rId1"/>
  <headerFooter alignWithMargins="0"/>
  <ignoredErrors>
    <ignoredError sqref="F26 H26 N26 L26 J26" formula="1"/>
  </ignoredErrors>
</worksheet>
</file>

<file path=xl/worksheets/sheet8.xml><?xml version="1.0" encoding="utf-8"?>
<worksheet xmlns="http://schemas.openxmlformats.org/spreadsheetml/2006/main" xmlns:r="http://schemas.openxmlformats.org/officeDocument/2006/relationships">
  <sheetPr>
    <tabColor rgb="FF92D050"/>
  </sheetPr>
  <dimension ref="B1:I29"/>
  <sheetViews>
    <sheetView rightToLeft="1" view="pageBreakPreview" topLeftCell="A4" workbookViewId="0">
      <selection activeCell="N21" sqref="N21"/>
    </sheetView>
  </sheetViews>
  <sheetFormatPr defaultRowHeight="12.75"/>
  <cols>
    <col min="1" max="1" width="1.42578125" customWidth="1"/>
    <col min="2" max="2" width="13.85546875" style="2" customWidth="1"/>
    <col min="3" max="3" width="14.140625" style="2" customWidth="1"/>
    <col min="4" max="4" width="14" style="2" customWidth="1"/>
    <col min="5" max="5" width="15" style="2" customWidth="1"/>
    <col min="6" max="6" width="15.42578125" style="2" customWidth="1"/>
    <col min="7" max="7" width="16" style="2" customWidth="1"/>
    <col min="8" max="9" width="11.7109375" customWidth="1"/>
  </cols>
  <sheetData>
    <row r="1" spans="2:9" ht="15.75" customHeight="1">
      <c r="B1" s="442" t="s">
        <v>30</v>
      </c>
      <c r="C1" s="442"/>
      <c r="D1" s="442"/>
      <c r="E1" s="442"/>
      <c r="F1" s="442"/>
      <c r="G1" s="442"/>
      <c r="H1" s="442"/>
      <c r="I1" s="442"/>
    </row>
    <row r="2" spans="2:9" ht="24" customHeight="1" thickBot="1">
      <c r="B2" s="442" t="s">
        <v>40</v>
      </c>
      <c r="C2" s="442"/>
      <c r="D2" s="442"/>
      <c r="E2" s="442"/>
      <c r="F2" s="442"/>
      <c r="G2" s="442"/>
      <c r="H2" s="442"/>
      <c r="I2" s="442"/>
    </row>
    <row r="3" spans="2:9" ht="27" customHeight="1" thickTop="1">
      <c r="B3" s="23" t="s">
        <v>2</v>
      </c>
      <c r="C3" s="24" t="s">
        <v>48</v>
      </c>
      <c r="D3" s="24" t="s">
        <v>34</v>
      </c>
      <c r="E3" s="24" t="s">
        <v>37</v>
      </c>
      <c r="F3" s="24" t="s">
        <v>49</v>
      </c>
      <c r="G3" s="24" t="s">
        <v>35</v>
      </c>
      <c r="H3" s="24"/>
      <c r="I3" s="24"/>
    </row>
    <row r="4" spans="2:9" ht="20.100000000000001" customHeight="1">
      <c r="B4" s="16" t="s">
        <v>41</v>
      </c>
      <c r="C4" s="12">
        <v>0</v>
      </c>
      <c r="D4" s="9"/>
      <c r="E4" s="12"/>
      <c r="F4" s="9">
        <v>0</v>
      </c>
      <c r="G4" s="7">
        <v>1</v>
      </c>
      <c r="H4" s="14"/>
      <c r="I4" s="7"/>
    </row>
    <row r="5" spans="2:9" ht="20.100000000000001" customHeight="1">
      <c r="B5" s="18" t="s">
        <v>4</v>
      </c>
      <c r="C5" s="13">
        <v>0</v>
      </c>
      <c r="D5" s="10"/>
      <c r="E5" s="13"/>
      <c r="F5" s="10">
        <v>0</v>
      </c>
      <c r="G5" s="10">
        <v>0</v>
      </c>
      <c r="H5" s="11"/>
      <c r="I5" s="8"/>
    </row>
    <row r="6" spans="2:9" ht="20.100000000000001" customHeight="1">
      <c r="B6" s="18" t="s">
        <v>10</v>
      </c>
      <c r="C6" s="13">
        <v>0</v>
      </c>
      <c r="D6" s="10"/>
      <c r="E6" s="13"/>
      <c r="F6" s="10">
        <v>0</v>
      </c>
      <c r="G6" s="8">
        <v>1</v>
      </c>
      <c r="H6" s="11"/>
      <c r="I6" s="8"/>
    </row>
    <row r="7" spans="2:9" ht="20.100000000000001" customHeight="1">
      <c r="B7" s="18" t="s">
        <v>42</v>
      </c>
      <c r="C7" s="13">
        <v>0</v>
      </c>
      <c r="D7" s="10"/>
      <c r="E7" s="13"/>
      <c r="F7" s="41">
        <v>1</v>
      </c>
      <c r="G7" s="8">
        <v>1</v>
      </c>
      <c r="H7" s="11"/>
      <c r="I7" s="8"/>
    </row>
    <row r="8" spans="2:9" ht="20.100000000000001" customHeight="1">
      <c r="B8" s="18" t="s">
        <v>17</v>
      </c>
      <c r="C8" s="13">
        <v>2</v>
      </c>
      <c r="D8" s="10"/>
      <c r="E8" s="13"/>
      <c r="F8" s="41">
        <v>1</v>
      </c>
      <c r="G8" s="8">
        <v>0</v>
      </c>
      <c r="H8" s="11"/>
      <c r="I8" s="8"/>
    </row>
    <row r="9" spans="2:9" ht="20.100000000000001" customHeight="1">
      <c r="B9" s="18" t="s">
        <v>8</v>
      </c>
      <c r="C9" s="13">
        <v>1</v>
      </c>
      <c r="D9" s="10"/>
      <c r="E9" s="13"/>
      <c r="F9" s="41">
        <v>0</v>
      </c>
      <c r="G9" s="8">
        <v>0</v>
      </c>
      <c r="H9" s="11"/>
      <c r="I9" s="8"/>
    </row>
    <row r="10" spans="2:9" ht="20.100000000000001" customHeight="1">
      <c r="B10" s="18" t="s">
        <v>7</v>
      </c>
      <c r="C10" s="13">
        <v>0</v>
      </c>
      <c r="D10" s="10"/>
      <c r="E10" s="13"/>
      <c r="F10" s="41">
        <v>1</v>
      </c>
      <c r="G10" s="8">
        <v>1</v>
      </c>
      <c r="H10" s="11"/>
      <c r="I10" s="8"/>
    </row>
    <row r="11" spans="2:9" ht="20.100000000000001" customHeight="1">
      <c r="B11" s="18" t="s">
        <v>11</v>
      </c>
      <c r="C11" s="13">
        <v>0</v>
      </c>
      <c r="D11" s="10"/>
      <c r="E11" s="13"/>
      <c r="F11" s="41">
        <v>0</v>
      </c>
      <c r="G11" s="8">
        <v>0</v>
      </c>
      <c r="H11" s="11"/>
      <c r="I11" s="8"/>
    </row>
    <row r="12" spans="2:9" ht="20.100000000000001" customHeight="1">
      <c r="B12" s="18" t="s">
        <v>5</v>
      </c>
      <c r="C12" s="13">
        <v>1</v>
      </c>
      <c r="D12" s="10">
        <v>1</v>
      </c>
      <c r="E12" s="13"/>
      <c r="F12" s="41">
        <v>1</v>
      </c>
      <c r="G12" s="8">
        <v>1</v>
      </c>
      <c r="H12" s="11"/>
      <c r="I12" s="8"/>
    </row>
    <row r="13" spans="2:9" ht="20.100000000000001" customHeight="1">
      <c r="B13" s="18" t="s">
        <v>6</v>
      </c>
      <c r="C13" s="13">
        <v>0</v>
      </c>
      <c r="D13" s="10"/>
      <c r="E13" s="13"/>
      <c r="F13" s="41">
        <v>0</v>
      </c>
      <c r="G13" s="8">
        <v>1</v>
      </c>
      <c r="H13" s="11"/>
      <c r="I13" s="8"/>
    </row>
    <row r="14" spans="2:9" ht="20.100000000000001" customHeight="1">
      <c r="B14" s="18" t="s">
        <v>9</v>
      </c>
      <c r="C14" s="13">
        <v>0</v>
      </c>
      <c r="D14" s="10"/>
      <c r="E14" s="13"/>
      <c r="F14" s="41">
        <v>2</v>
      </c>
      <c r="G14" s="8"/>
      <c r="H14" s="11"/>
      <c r="I14" s="8"/>
    </row>
    <row r="15" spans="2:9" ht="20.100000000000001" customHeight="1">
      <c r="B15" s="18" t="s">
        <v>13</v>
      </c>
      <c r="C15" s="12">
        <v>0</v>
      </c>
      <c r="D15" s="9"/>
      <c r="E15" s="12"/>
      <c r="F15" s="42">
        <v>1</v>
      </c>
      <c r="G15" s="7"/>
      <c r="H15" s="27"/>
      <c r="I15" s="7"/>
    </row>
    <row r="16" spans="2:9" ht="20.100000000000001" customHeight="1">
      <c r="B16" s="18" t="s">
        <v>43</v>
      </c>
      <c r="C16" s="13">
        <v>1</v>
      </c>
      <c r="D16" s="10"/>
      <c r="E16" s="13"/>
      <c r="F16" s="42">
        <v>0</v>
      </c>
      <c r="G16" s="8"/>
      <c r="H16" s="11"/>
      <c r="I16" s="8"/>
    </row>
    <row r="17" spans="2:9" ht="20.100000000000001" customHeight="1">
      <c r="B17" s="18" t="s">
        <v>15</v>
      </c>
      <c r="C17" s="13">
        <v>0</v>
      </c>
      <c r="D17" s="10"/>
      <c r="E17" s="13"/>
      <c r="F17" s="42">
        <v>1</v>
      </c>
      <c r="G17" s="8"/>
      <c r="H17" s="11"/>
      <c r="I17" s="8"/>
    </row>
    <row r="18" spans="2:9" ht="20.100000000000001" customHeight="1" thickBot="1">
      <c r="B18" s="17" t="s">
        <v>12</v>
      </c>
      <c r="C18" s="12">
        <v>2</v>
      </c>
      <c r="D18" s="9"/>
      <c r="E18" s="12"/>
      <c r="F18" s="9">
        <v>0</v>
      </c>
      <c r="G18" s="7"/>
      <c r="H18" s="27"/>
      <c r="I18" s="7"/>
    </row>
    <row r="19" spans="2:9" ht="20.100000000000001" customHeight="1" thickTop="1" thickBot="1">
      <c r="B19" s="19" t="s">
        <v>26</v>
      </c>
      <c r="C19" s="28">
        <f>SUM(C4:C18)</f>
        <v>7</v>
      </c>
      <c r="D19" s="29"/>
      <c r="E19" s="30"/>
      <c r="F19" s="29">
        <f>SUM(F4:F18)</f>
        <v>8</v>
      </c>
      <c r="G19" s="31">
        <f>SUM(G4:G18)</f>
        <v>6</v>
      </c>
      <c r="H19" s="32"/>
      <c r="I19" s="31"/>
    </row>
    <row r="20" spans="2:9" ht="20.100000000000001" customHeight="1" thickTop="1" thickBot="1">
      <c r="B20" s="21" t="s">
        <v>44</v>
      </c>
      <c r="C20" s="21"/>
      <c r="D20" s="21"/>
      <c r="E20" s="21"/>
      <c r="F20" s="21"/>
      <c r="G20" s="21"/>
      <c r="H20" s="21"/>
      <c r="I20" s="21"/>
    </row>
    <row r="21" spans="2:9" ht="20.100000000000001" customHeight="1" thickTop="1">
      <c r="B21" s="16" t="s">
        <v>45</v>
      </c>
      <c r="C21" s="37">
        <v>0</v>
      </c>
      <c r="D21" s="20"/>
      <c r="E21" s="4"/>
      <c r="F21" s="37">
        <v>0</v>
      </c>
      <c r="G21" s="4"/>
      <c r="H21" s="4"/>
      <c r="I21" s="4"/>
    </row>
    <row r="22" spans="2:9" ht="20.100000000000001" customHeight="1">
      <c r="B22" s="16" t="s">
        <v>46</v>
      </c>
      <c r="C22" s="38">
        <v>0</v>
      </c>
      <c r="D22" s="35"/>
      <c r="E22" s="36"/>
      <c r="F22" s="38">
        <v>0</v>
      </c>
      <c r="G22" s="38">
        <v>2</v>
      </c>
      <c r="H22" s="36"/>
      <c r="I22" s="36"/>
    </row>
    <row r="23" spans="2:9" ht="20.100000000000001" customHeight="1" thickBot="1">
      <c r="B23" s="5" t="s">
        <v>47</v>
      </c>
      <c r="C23" s="37">
        <v>0</v>
      </c>
      <c r="D23" s="20"/>
      <c r="E23" s="43"/>
      <c r="F23" s="37">
        <v>0</v>
      </c>
      <c r="G23" s="43"/>
      <c r="H23" s="43"/>
      <c r="I23" s="20"/>
    </row>
    <row r="24" spans="2:9" s="3" customFormat="1" ht="20.100000000000001" customHeight="1" thickTop="1" thickBot="1">
      <c r="B24" s="22" t="s">
        <v>26</v>
      </c>
      <c r="C24" s="39">
        <f>SUM(C21:C23)</f>
        <v>0</v>
      </c>
      <c r="D24" s="474"/>
      <c r="E24" s="474"/>
      <c r="F24" s="474"/>
      <c r="G24" s="474"/>
      <c r="H24" s="474"/>
      <c r="I24" s="474"/>
    </row>
    <row r="25" spans="2:9" ht="20.100000000000001" customHeight="1" thickTop="1" thickBot="1">
      <c r="B25" s="22" t="s">
        <v>27</v>
      </c>
      <c r="C25" s="40">
        <f>C19+C24</f>
        <v>7</v>
      </c>
      <c r="D25" s="40">
        <f t="shared" ref="D25:H25" si="0">D19+D24</f>
        <v>0</v>
      </c>
      <c r="E25" s="40">
        <f t="shared" si="0"/>
        <v>0</v>
      </c>
      <c r="F25" s="40">
        <f t="shared" si="0"/>
        <v>8</v>
      </c>
      <c r="G25" s="40">
        <f t="shared" si="0"/>
        <v>6</v>
      </c>
      <c r="H25" s="40">
        <f t="shared" si="0"/>
        <v>0</v>
      </c>
      <c r="I25" s="34"/>
    </row>
    <row r="26" spans="2:9" ht="3.75" customHeight="1" thickTop="1">
      <c r="B26" s="33" t="s">
        <v>31</v>
      </c>
    </row>
    <row r="27" spans="2:9" ht="14.25" customHeight="1">
      <c r="B27" s="428" t="s">
        <v>22</v>
      </c>
      <c r="C27" s="428"/>
      <c r="D27" s="428"/>
    </row>
    <row r="28" spans="2:9" ht="8.25" customHeight="1">
      <c r="B28" s="20"/>
    </row>
    <row r="29" spans="2:9" ht="21" customHeight="1">
      <c r="B29" s="475" t="s">
        <v>32</v>
      </c>
      <c r="C29" s="475"/>
      <c r="D29" s="25"/>
      <c r="E29" s="25"/>
      <c r="F29" s="25"/>
      <c r="G29" s="25"/>
      <c r="H29" s="26"/>
      <c r="I29" s="26"/>
    </row>
  </sheetData>
  <mergeCells count="5">
    <mergeCell ref="D24:I24"/>
    <mergeCell ref="B27:D27"/>
    <mergeCell ref="B29:C29"/>
    <mergeCell ref="B1:I1"/>
    <mergeCell ref="B2:I2"/>
  </mergeCells>
  <printOptions horizontalCentered="1"/>
  <pageMargins left="0.55118110236220474" right="0.55118110236220474" top="0.59055118110236227" bottom="0.19685039370078741" header="0" footer="0"/>
  <pageSetup paperSize="9" scale="95" orientation="landscape" r:id="rId1"/>
  <headerFooter alignWithMargins="0"/>
</worksheet>
</file>

<file path=xl/worksheets/sheet9.xml><?xml version="1.0" encoding="utf-8"?>
<worksheet xmlns="http://schemas.openxmlformats.org/spreadsheetml/2006/main" xmlns:r="http://schemas.openxmlformats.org/officeDocument/2006/relationships">
  <dimension ref="A1"/>
  <sheetViews>
    <sheetView rightToLeft="1"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9</vt:i4>
      </vt:variant>
      <vt:variant>
        <vt:lpstr>نطاقات تمت تسميتها</vt:lpstr>
      </vt:variant>
      <vt:variant>
        <vt:i4>8</vt:i4>
      </vt:variant>
    </vt:vector>
  </HeadingPairs>
  <TitlesOfParts>
    <vt:vector size="17" baseType="lpstr">
      <vt:lpstr>1-2 </vt:lpstr>
      <vt:lpstr>3</vt:lpstr>
      <vt:lpstr>4</vt:lpstr>
      <vt:lpstr>5</vt:lpstr>
      <vt:lpstr>6</vt:lpstr>
      <vt:lpstr>7</vt:lpstr>
      <vt:lpstr>8</vt:lpstr>
      <vt:lpstr>000</vt:lpstr>
      <vt:lpstr>ورقة1</vt:lpstr>
      <vt:lpstr>'000'!Print_Area</vt:lpstr>
      <vt:lpstr>'1-2 '!Print_Area</vt:lpstr>
      <vt:lpstr>'3'!Print_Area</vt:lpstr>
      <vt:lpstr>'4'!Print_Area</vt:lpstr>
      <vt:lpstr>'5'!Print_Area</vt:lpstr>
      <vt:lpstr>'6'!Print_Area</vt:lpstr>
      <vt:lpstr>'7'!Print_Area</vt:lpstr>
      <vt:lpstr>'8'!Print_Area</vt:lpstr>
    </vt:vector>
  </TitlesOfParts>
  <Company>planning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Nada Hadi</cp:lastModifiedBy>
  <cp:lastPrinted>2008-12-31T21:39:33Z</cp:lastPrinted>
  <dcterms:created xsi:type="dcterms:W3CDTF">2006-05-08T05:22:33Z</dcterms:created>
  <dcterms:modified xsi:type="dcterms:W3CDTF">2008-12-31T21:40:01Z</dcterms:modified>
</cp:coreProperties>
</file>